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6" windowHeight="7056" activeTab="0"/>
  </bookViews>
  <sheets>
    <sheet name="3Приложение 3 2023" sheetId="1" r:id="rId1"/>
    <sheet name="Приложение 4 2024 и 2025" sheetId="2" r:id="rId2"/>
    <sheet name="Оценка Приложение 3 2022 " sheetId="3" r:id="rId3"/>
  </sheets>
  <definedNames/>
  <calcPr fullCalcOnLoad="1"/>
</workbook>
</file>

<file path=xl/sharedStrings.xml><?xml version="1.0" encoding="utf-8"?>
<sst xmlns="http://schemas.openxmlformats.org/spreadsheetml/2006/main" count="307" uniqueCount="155">
  <si>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</si>
  <si>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</si>
  <si>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</si>
  <si>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</si>
  <si>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</si>
  <si>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</si>
  <si>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</si>
  <si>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</si>
  <si>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</si>
  <si>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</si>
  <si>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</si>
  <si>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</si>
  <si>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</si>
  <si>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</si>
  <si>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</si>
  <si>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</si>
  <si>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</si>
  <si>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</si>
  <si>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</si>
  <si>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</si>
  <si>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</si>
  <si>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</si>
  <si>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</si>
  <si>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</si>
  <si>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</si>
  <si>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</si>
  <si>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</si>
  <si>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</si>
  <si>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</si>
  <si>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</si>
  <si>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</si>
  <si>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</si>
  <si>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</si>
  <si>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</si>
  <si>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</si>
  <si>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</si>
  <si>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</si>
  <si>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</si>
  <si>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</si>
  <si>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</si>
  <si>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</si>
  <si>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</si>
  <si>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</si>
  <si>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</si>
  <si>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</si>
  <si>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</si>
  <si>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</si>
  <si>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</si>
  <si>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</si>
  <si>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</si>
  <si>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</si>
  <si>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</si>
  <si>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</si>
  <si>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</si>
  <si>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</si>
  <si>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</si>
  <si>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</si>
  <si>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БЕЗВОЗМЕЗДНЫЕ ПОСТУПЛЕНИЯ, в т. ч.</t>
  </si>
  <si>
    <t xml:space="preserve"> 1 16 33050 10 0000 140</t>
  </si>
  <si>
    <t>Денежные взыскания за нарушения законодательства</t>
  </si>
  <si>
    <t>1 13 02995 10 0000 130</t>
  </si>
  <si>
    <t>2 02 20216 10 0000 151</t>
  </si>
  <si>
    <t>2 02 35118 10 0000 151</t>
  </si>
  <si>
    <t xml:space="preserve"> 2 02 30024 10 0000 151</t>
  </si>
  <si>
    <t>2 02 49999 10 0000 151</t>
  </si>
  <si>
    <t>2 02 30000 00 0000 151</t>
  </si>
  <si>
    <t>2 02 20000 00 0000 151</t>
  </si>
  <si>
    <t>2 02 40000 00 0000 151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</si>
  <si>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</si>
  <si>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4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</si>
  <si>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</si>
  <si>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</si>
  <si>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</si>
  <si>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</si>
  <si>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</si>
  <si>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</si>
  <si>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</si>
  <si>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субсидии бюджетам сельских поселений КЦ 1083</t>
  </si>
  <si>
    <t>1 14 00000 10 0000 410</t>
  </si>
  <si>
    <t>ДОХОДЫ ОТ ПРОДАЖИ МАТЕРИАЛЬНЫХ И НЕМАТЕРИАЛЬНЫХ АКТИВОВ</t>
  </si>
  <si>
    <t>2 02 20216 10 0000 150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</si>
  <si>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</si>
  <si>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</si>
  <si>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</si>
  <si>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</si>
  <si>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</si>
  <si>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2 19 60000 10 0000 150</t>
  </si>
  <si>
    <t>2 02 20301 10 0000 150</t>
  </si>
  <si>
    <t>Субсидия на переселение граждан из аварийного жилищного фонда</t>
  </si>
  <si>
    <t>2 02 20000 00 0000 150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</si>
  <si>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</si>
  <si>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</si>
  <si>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 КЦ 11</t>
  </si>
  <si>
    <t>Прочие межбюджетные трансферты, передаваемые бюджетам сельских поселений КЦ 11</t>
  </si>
  <si>
    <t>НАЛОГИ НА ТОВАРЫ (РАБОТЫ, УСЛУГИ), РЕАЛИЗУЕМЫЕ НА ТЕРРИТОРИИ  РФ</t>
  </si>
  <si>
    <t>Прочие субсидии бюджетам сельских поселений КЦ 1089</t>
  </si>
  <si>
    <t>2 02 25497 10 0000 150</t>
  </si>
  <si>
    <t>Субсидия на реализацию мероприятий по обеспечению жильем молодых семей</t>
  </si>
  <si>
    <t xml:space="preserve"> 2 02 16001 10 0000 150</t>
  </si>
  <si>
    <t>Прочие субсидии бюджетам сельских поселений КЦ  1084</t>
  </si>
  <si>
    <t>Прочие субсидии бюджетам сельских поселений КЦ 1084</t>
  </si>
  <si>
    <t>2024 год, прогноз  (тыс.руб)</t>
  </si>
  <si>
    <t>поступления доходов в бюджет Кобринского сельского поселения на 2023-2025 год</t>
  </si>
  <si>
    <t>2021 год исполнено</t>
  </si>
  <si>
    <t>1 11 05025 10 0000 120</t>
  </si>
  <si>
    <t>Доходы, получаемые в виде арендной платы за земли, находящиеся  в собственности сельских поселений</t>
  </si>
  <si>
    <t xml:space="preserve">Дотации бюджетам сельских поселений на выравнивание бюджетной обеспеченности  </t>
  </si>
  <si>
    <t>Прочие субсидии бюджетам сельских поселений КЦ 1094</t>
  </si>
  <si>
    <t>Прочие межбюджетные трансферты, передаваемые бюджетам сельских поселений КЦ 09</t>
  </si>
  <si>
    <t>Прочие межбюджетные трансферты, передаваемые бюджетам сельских поселений  КЦ 54</t>
  </si>
  <si>
    <t>Прочие межбюджетные трансферты, передаваемые бюджетам сельских поселений  КЦ 58</t>
  </si>
  <si>
    <t>Перв. бюджет 2022 год                (тыс. руб.)</t>
  </si>
  <si>
    <t>1 14 06025 10 0000 430</t>
  </si>
  <si>
    <t>2 02 25555 10 0000 150</t>
  </si>
  <si>
    <t>Субсидия на реализацию  программ формирования современной городской среды КЦ 22-55550</t>
  </si>
  <si>
    <t>2 02 25576 10 0000 150</t>
  </si>
  <si>
    <t>Субсидия на обеспечение комплексного развития сельских территорий</t>
  </si>
  <si>
    <t>Прочие межбюджетные трансферты, передаваемые бюджетам сельских поселений  КЦ 12</t>
  </si>
  <si>
    <t>Прочие межбюджетные трансферты, передаваемые бюджетам сельских поселений  КЦ 14</t>
  </si>
  <si>
    <t>2 03 00000 00 0000 150</t>
  </si>
  <si>
    <t>Предоставление государственным (муниципальным) организациям</t>
  </si>
  <si>
    <t>Доходы от продажи земельных участков, находящихся в собственности сельских поселений</t>
  </si>
  <si>
    <t>2022 на 01.10.22</t>
  </si>
  <si>
    <t>поступления доходов в бюджет Кобринского сельского поселения на 2023 год</t>
  </si>
  <si>
    <t xml:space="preserve"> 2 02 16001 10 0000 151</t>
  </si>
  <si>
    <t>поступления доходов в бюджет Кобринского сельского поселения на 2024-2025 годы</t>
  </si>
  <si>
    <t>2025 год, прогноз  (тыс.руб)</t>
  </si>
  <si>
    <t>Прочие субсидии бюджетам сельских поселений КЦ  1022</t>
  </si>
  <si>
    <t>Прочие субсидии бюджетам сельских поселений КЦ 1081</t>
  </si>
  <si>
    <t>№ 46 от   24.11.2022 г.</t>
  </si>
  <si>
    <t>% исполнения</t>
  </si>
  <si>
    <t>1 14 02053 10 0000 410</t>
  </si>
  <si>
    <t>Доходы от реализации иного имущества, находящегося в  собственности сельских поселений</t>
  </si>
  <si>
    <t>2 02 25555 10 0000 151</t>
  </si>
  <si>
    <t>Субсидии бюджетам поселений на реализацию программ формирования совеременной городской среды</t>
  </si>
  <si>
    <t>Прочие субсидии бюджетам сельских поселений КЦ 10</t>
  </si>
  <si>
    <t>Прочие субсидии бюджетам сельских поселений КЦ 32</t>
  </si>
  <si>
    <t>2 19 00000 00 000 000</t>
  </si>
  <si>
    <t>ВОЗВРАТ ОСТАТКОВ СУБСИДИЙ, СУБВЕНЦИЙ И ИНЫХ МЕЖБЮДЖЕТНЫХ ТРАНСФЕРТОВ, ИМЕЮЩИХ ЦЕЛЕВОЕ НАЗНАЧЕНИЕ, ПРОШЛЫХ ЛЕТ</t>
  </si>
  <si>
    <t>2 19 60010 10 000 150</t>
  </si>
  <si>
    <t>Возврат прочих остатков субсидий, субвенций и иных межбюджтеных трансфертов, имеющих целевое назначение, прошлых лет из бюджетов сельских поселений</t>
  </si>
  <si>
    <t>к постановлению администрации</t>
  </si>
  <si>
    <t>Приложение 2</t>
  </si>
  <si>
    <t>1 16 10032 10 0000 140</t>
  </si>
  <si>
    <t>Прочее возмещение ущерба, причиненного муниципальному имуществу сельского поселения</t>
  </si>
  <si>
    <t>ШТРАФЫ, САНКЦИИ, ВОЗМЕЩЕНИЕ УЩЕРБА</t>
  </si>
  <si>
    <t>1 16 00000 00 0000 000</t>
  </si>
  <si>
    <t xml:space="preserve">Дотации бюджетам сельских поселений на выравнивание бюджетной обеспеченности </t>
  </si>
  <si>
    <t>Прочие межбюджетные трансферты, передаваемые бюджетам сельских поселений  КЦ 0</t>
  </si>
  <si>
    <t>тыс. руб.</t>
  </si>
  <si>
    <t xml:space="preserve">Сумма                 </t>
  </si>
  <si>
    <t xml:space="preserve">  от  03.10.2023 г. № 414</t>
  </si>
  <si>
    <t>Исполнено 9 мес. 2023</t>
  </si>
  <si>
    <t>1 13 00000 00 0000 130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</si>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</sst>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10419]###\ ###\ ###\ ###\ ##0.00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left" vertical="center" wrapText="1" readingOrder="1"/>
      <protection/>
    </xf>
    <xf numFmtId="0" fontId="2" fillId="0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2" xfId="33" applyNumberFormat="1" applyFont="1" applyFill="1" applyBorder="1" applyAlignment="1">
      <alignment horizontal="left" vertical="center" wrapText="1" readingOrder="1"/>
      <protection/>
    </xf>
    <xf numFmtId="0" fontId="2" fillId="0" borderId="14" xfId="33" applyNumberFormat="1" applyFont="1" applyFill="1" applyBorder="1" applyAlignment="1">
      <alignment horizontal="left" vertical="center" wrapText="1" readingOrder="1"/>
      <protection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2" xfId="33" applyNumberFormat="1" applyFont="1" applyFill="1" applyBorder="1" applyAlignment="1">
      <alignment horizontal="center" wrapText="1" readingOrder="1"/>
      <protection/>
    </xf>
    <xf numFmtId="4" fontId="11" fillId="0" borderId="12" xfId="0" applyNumberFormat="1" applyFont="1" applyFill="1" applyBorder="1" applyAlignment="1">
      <alignment horizontal="center"/>
    </xf>
    <xf numFmtId="0" fontId="49" fillId="0" borderId="13" xfId="33" applyFont="1" applyBorder="1" applyAlignment="1">
      <alignment horizontal="left" vertical="center" wrapText="1" readingOrder="1"/>
      <protection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2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34" borderId="12" xfId="33" applyNumberFormat="1" applyFont="1" applyFill="1" applyBorder="1" applyAlignment="1">
      <alignment horizontal="center" wrapText="1" readingOrder="1"/>
      <protection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2" fontId="4" fillId="33" borderId="12" xfId="33" applyNumberFormat="1" applyFont="1" applyFill="1" applyBorder="1" applyAlignment="1">
      <alignment horizontal="center" vertical="center" wrapText="1" readingOrder="1"/>
      <protection/>
    </xf>
    <xf numFmtId="2" fontId="2" fillId="35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33" applyNumberFormat="1" applyFont="1" applyFill="1" applyBorder="1" applyAlignment="1">
      <alignment horizontal="center" vertical="center" wrapText="1" readingOrder="1"/>
      <protection/>
    </xf>
    <xf numFmtId="2" fontId="11" fillId="0" borderId="12" xfId="0" applyNumberFormat="1" applyFont="1" applyFill="1" applyBorder="1" applyAlignment="1">
      <alignment horizontal="center" vertical="center"/>
    </xf>
    <xf numFmtId="2" fontId="4" fillId="33" borderId="12" xfId="33" applyNumberFormat="1" applyFont="1" applyFill="1" applyBorder="1" applyAlignment="1">
      <alignment horizontal="center" vertical="center" wrapText="1"/>
      <protection/>
    </xf>
    <xf numFmtId="2" fontId="2" fillId="0" borderId="12" xfId="33" applyNumberFormat="1" applyFont="1" applyFill="1" applyBorder="1" applyAlignment="1">
      <alignment horizontal="center" vertical="center" wrapText="1"/>
      <protection/>
    </xf>
    <xf numFmtId="2" fontId="2" fillId="33" borderId="12" xfId="33" applyNumberFormat="1" applyFont="1" applyFill="1" applyBorder="1" applyAlignment="1">
      <alignment horizontal="center" vertical="center" wrapText="1"/>
      <protection/>
    </xf>
    <xf numFmtId="2" fontId="4" fillId="0" borderId="12" xfId="33" applyNumberFormat="1" applyFont="1" applyFill="1" applyBorder="1" applyAlignment="1">
      <alignment horizontal="center" vertical="center" wrapText="1"/>
      <protection/>
    </xf>
    <xf numFmtId="175" fontId="1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5" fontId="1" fillId="36" borderId="12" xfId="0" applyNumberFormat="1" applyFont="1" applyFill="1" applyBorder="1" applyAlignment="1">
      <alignment horizontal="center" vertical="center"/>
    </xf>
    <xf numFmtId="175" fontId="13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distributed" wrapText="1"/>
    </xf>
    <xf numFmtId="0" fontId="14" fillId="0" borderId="0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distributed" wrapText="1"/>
    </xf>
    <xf numFmtId="0" fontId="7" fillId="0" borderId="17" xfId="0" applyFont="1" applyFill="1" applyBorder="1" applyAlignment="1">
      <alignment horizontal="center" vertical="distributed" wrapText="1"/>
    </xf>
    <xf numFmtId="4" fontId="1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GridLines="0" tabSelected="1" workbookViewId="0" topLeftCell="A1">
      <selection activeCell="E51" sqref="E51"/>
    </sheetView>
  </sheetViews>
  <sheetFormatPr defaultColWidth="9.140625" defaultRowHeight="15"/>
  <cols>
    <col min="1" max="1" width="20.57421875" style="0" customWidth="1"/>
    <col min="2" max="2" width="45.57421875" style="0" customWidth="1"/>
    <col min="3" max="3" width="13.28125" style="0" customWidth="1"/>
    <col min="4" max="4" width="11.57421875" style="0" customWidth="1"/>
    <col min="5" max="5" width="11.7109375" style="0" customWidth="1"/>
  </cols>
  <sheetData>
    <row r="1" spans="2:5" ht="14.25">
      <c r="B1" s="63" t="s">
        <v>142</v>
      </c>
      <c r="C1" s="63"/>
      <c r="D1" s="63"/>
      <c r="E1" s="63"/>
    </row>
    <row r="2" spans="2:5" ht="14.25">
      <c r="B2" s="64" t="s">
        <v>141</v>
      </c>
      <c r="C2" s="64"/>
      <c r="D2" s="64"/>
      <c r="E2" s="64"/>
    </row>
    <row r="3" spans="2:5" ht="14.25">
      <c r="B3" s="64" t="s">
        <v>29</v>
      </c>
      <c r="C3" s="64"/>
      <c r="D3" s="64"/>
      <c r="E3" s="64"/>
    </row>
    <row r="4" spans="1:5" ht="14.25">
      <c r="A4" s="7"/>
      <c r="B4" s="64" t="s">
        <v>151</v>
      </c>
      <c r="C4" s="64"/>
      <c r="D4" s="64"/>
      <c r="E4" s="64"/>
    </row>
    <row r="5" ht="8.25" customHeight="1">
      <c r="B5" s="8"/>
    </row>
    <row r="6" spans="1:5" ht="21.75" customHeight="1">
      <c r="A6" s="62" t="s">
        <v>27</v>
      </c>
      <c r="B6" s="62"/>
      <c r="C6" s="62"/>
      <c r="D6" s="62"/>
      <c r="E6" s="62"/>
    </row>
    <row r="7" spans="1:5" ht="27" customHeight="1">
      <c r="A7" s="62" t="s">
        <v>123</v>
      </c>
      <c r="B7" s="62"/>
      <c r="C7" s="62"/>
      <c r="D7" s="62"/>
      <c r="E7" s="62"/>
    </row>
    <row r="8" spans="1:5" ht="27" customHeight="1">
      <c r="A8" s="60"/>
      <c r="B8" s="60"/>
      <c r="C8" s="60"/>
      <c r="D8" s="60"/>
      <c r="E8" s="61" t="s">
        <v>149</v>
      </c>
    </row>
    <row r="9" spans="1:5" ht="45" customHeight="1">
      <c r="A9" s="6" t="s">
        <v>32</v>
      </c>
      <c r="B9" s="6" t="s">
        <v>33</v>
      </c>
      <c r="C9" s="6" t="s">
        <v>150</v>
      </c>
      <c r="D9" s="59" t="s">
        <v>152</v>
      </c>
      <c r="E9" s="59" t="s">
        <v>130</v>
      </c>
    </row>
    <row r="10" spans="1:5" ht="22.5" customHeight="1">
      <c r="A10" s="5"/>
      <c r="B10" s="23" t="s">
        <v>13</v>
      </c>
      <c r="C10" s="13">
        <f>C11+C21</f>
        <v>28734.4</v>
      </c>
      <c r="D10" s="13">
        <f>D11+D21</f>
        <v>17266.19</v>
      </c>
      <c r="E10" s="57">
        <f>D10/C10*100</f>
        <v>60.088917812795806</v>
      </c>
    </row>
    <row r="11" spans="1:5" ht="21" customHeight="1">
      <c r="A11" s="4"/>
      <c r="B11" s="22" t="s">
        <v>26</v>
      </c>
      <c r="C11" s="13">
        <f>C13+C15+C19+C20+C16</f>
        <v>21350</v>
      </c>
      <c r="D11" s="13">
        <f>D13+D15+D19+D20+D16</f>
        <v>11684.779999999999</v>
      </c>
      <c r="E11" s="57">
        <f aca="true" t="shared" si="0" ref="E11:E59">D11/C11*100</f>
        <v>54.72964871194379</v>
      </c>
    </row>
    <row r="12" spans="1:5" ht="14.25">
      <c r="A12" s="3" t="s">
        <v>36</v>
      </c>
      <c r="B12" s="25" t="s">
        <v>35</v>
      </c>
      <c r="C12" s="26">
        <f>C13</f>
        <v>3250</v>
      </c>
      <c r="D12" s="26">
        <f>D13</f>
        <v>3591.73</v>
      </c>
      <c r="E12" s="58">
        <f t="shared" si="0"/>
        <v>110.51476923076923</v>
      </c>
    </row>
    <row r="13" spans="1:5" ht="14.25">
      <c r="A13" s="2" t="s">
        <v>34</v>
      </c>
      <c r="B13" s="9" t="s">
        <v>15</v>
      </c>
      <c r="C13" s="20">
        <v>3250</v>
      </c>
      <c r="D13" s="54">
        <v>3591.73</v>
      </c>
      <c r="E13" s="53">
        <f t="shared" si="0"/>
        <v>110.51476923076923</v>
      </c>
    </row>
    <row r="14" spans="1:5" ht="26.25">
      <c r="A14" s="3" t="s">
        <v>38</v>
      </c>
      <c r="B14" s="24" t="s">
        <v>94</v>
      </c>
      <c r="C14" s="14">
        <f>C15</f>
        <v>5600</v>
      </c>
      <c r="D14" s="14">
        <f>D15</f>
        <v>4160.84</v>
      </c>
      <c r="E14" s="58">
        <f t="shared" si="0"/>
        <v>74.30071428571429</v>
      </c>
    </row>
    <row r="15" spans="1:5" ht="30.75" customHeight="1">
      <c r="A15" s="2" t="s">
        <v>37</v>
      </c>
      <c r="B15" s="9" t="s">
        <v>24</v>
      </c>
      <c r="C15" s="19">
        <v>5600</v>
      </c>
      <c r="D15" s="19">
        <v>4160.84</v>
      </c>
      <c r="E15" s="53">
        <f t="shared" si="0"/>
        <v>74.30071428571429</v>
      </c>
    </row>
    <row r="16" spans="1:5" ht="18" customHeight="1">
      <c r="A16" s="3" t="s">
        <v>40</v>
      </c>
      <c r="B16" s="24" t="s">
        <v>41</v>
      </c>
      <c r="C16" s="18">
        <f>C17</f>
        <v>0</v>
      </c>
      <c r="D16" s="18">
        <f>D17</f>
        <v>3.05</v>
      </c>
      <c r="E16" s="58">
        <v>0</v>
      </c>
    </row>
    <row r="17" spans="1:5" ht="14.25">
      <c r="A17" s="2" t="s">
        <v>44</v>
      </c>
      <c r="B17" s="9" t="s">
        <v>18</v>
      </c>
      <c r="C17" s="16">
        <v>0</v>
      </c>
      <c r="D17" s="54">
        <v>3.05</v>
      </c>
      <c r="E17" s="53">
        <v>0</v>
      </c>
    </row>
    <row r="18" spans="1:5" ht="19.5" customHeight="1">
      <c r="A18" s="3" t="s">
        <v>42</v>
      </c>
      <c r="B18" s="24" t="s">
        <v>43</v>
      </c>
      <c r="C18" s="18">
        <f>C19+C20</f>
        <v>12500</v>
      </c>
      <c r="D18" s="18">
        <f>D19+D20</f>
        <v>3929.16</v>
      </c>
      <c r="E18" s="58">
        <f t="shared" si="0"/>
        <v>31.433279999999996</v>
      </c>
    </row>
    <row r="19" spans="1:5" ht="21" customHeight="1">
      <c r="A19" s="2" t="s">
        <v>45</v>
      </c>
      <c r="B19" s="9" t="s">
        <v>14</v>
      </c>
      <c r="C19" s="19">
        <v>1000</v>
      </c>
      <c r="D19" s="54">
        <v>276.24</v>
      </c>
      <c r="E19" s="53">
        <f t="shared" si="0"/>
        <v>27.624</v>
      </c>
    </row>
    <row r="20" spans="1:5" ht="18" customHeight="1">
      <c r="A20" s="2" t="s">
        <v>46</v>
      </c>
      <c r="B20" s="9" t="s">
        <v>17</v>
      </c>
      <c r="C20" s="19">
        <v>11500</v>
      </c>
      <c r="D20" s="54">
        <v>3652.92</v>
      </c>
      <c r="E20" s="53">
        <f t="shared" si="0"/>
        <v>31.764521739130437</v>
      </c>
    </row>
    <row r="21" spans="1:5" ht="24.75" customHeight="1">
      <c r="A21" s="1"/>
      <c r="B21" s="22" t="s">
        <v>25</v>
      </c>
      <c r="C21" s="17">
        <f>C22+C27</f>
        <v>7384.4</v>
      </c>
      <c r="D21" s="17">
        <f>D22+D27+D30+D25+D32</f>
        <v>5581.41</v>
      </c>
      <c r="E21" s="57">
        <f t="shared" si="0"/>
        <v>75.58379827744976</v>
      </c>
    </row>
    <row r="22" spans="1:5" ht="42" customHeight="1">
      <c r="A22" s="27" t="s">
        <v>47</v>
      </c>
      <c r="B22" s="24" t="s">
        <v>21</v>
      </c>
      <c r="C22" s="15">
        <f>C23+C24</f>
        <v>984.4</v>
      </c>
      <c r="D22" s="15">
        <f>D23+D24</f>
        <v>695.1</v>
      </c>
      <c r="E22" s="58">
        <f t="shared" si="0"/>
        <v>70.61154002438033</v>
      </c>
    </row>
    <row r="23" spans="1:5" ht="42.75" customHeight="1">
      <c r="A23" s="2" t="s">
        <v>48</v>
      </c>
      <c r="B23" s="9" t="s">
        <v>19</v>
      </c>
      <c r="C23" s="16">
        <v>84.4</v>
      </c>
      <c r="D23" s="54">
        <v>49.01</v>
      </c>
      <c r="E23" s="53">
        <f t="shared" si="0"/>
        <v>58.06872037914691</v>
      </c>
    </row>
    <row r="24" spans="1:5" ht="86.25" customHeight="1">
      <c r="A24" s="2" t="s">
        <v>49</v>
      </c>
      <c r="B24" s="9" t="s">
        <v>6</v>
      </c>
      <c r="C24" s="16">
        <v>900</v>
      </c>
      <c r="D24" s="54">
        <v>646.09</v>
      </c>
      <c r="E24" s="53">
        <f t="shared" si="0"/>
        <v>71.78777777777779</v>
      </c>
    </row>
    <row r="25" spans="1:5" ht="30" customHeight="1">
      <c r="A25" s="3" t="s">
        <v>153</v>
      </c>
      <c r="B25" s="24" t="s">
        <v>154</v>
      </c>
      <c r="C25" s="18">
        <f>C26</f>
        <v>0</v>
      </c>
      <c r="D25" s="56">
        <f>D26</f>
        <v>36.48</v>
      </c>
      <c r="E25" s="53">
        <v>0</v>
      </c>
    </row>
    <row r="26" spans="1:5" ht="31.5" customHeight="1">
      <c r="A26" s="2" t="s">
        <v>60</v>
      </c>
      <c r="B26" s="9" t="s">
        <v>11</v>
      </c>
      <c r="C26" s="16">
        <v>0</v>
      </c>
      <c r="D26" s="54">
        <v>36.48</v>
      </c>
      <c r="E26" s="53">
        <v>0</v>
      </c>
    </row>
    <row r="27" spans="1:5" ht="34.5" customHeight="1">
      <c r="A27" s="3" t="s">
        <v>78</v>
      </c>
      <c r="B27" s="24" t="s">
        <v>79</v>
      </c>
      <c r="C27" s="18">
        <f>C28+C29</f>
        <v>6400</v>
      </c>
      <c r="D27" s="18">
        <f>D28+D29</f>
        <v>4792.68</v>
      </c>
      <c r="E27" s="58">
        <f t="shared" si="0"/>
        <v>74.885625</v>
      </c>
    </row>
    <row r="28" spans="1:5" ht="34.5" customHeight="1">
      <c r="A28" s="2" t="s">
        <v>112</v>
      </c>
      <c r="B28" s="9" t="s">
        <v>121</v>
      </c>
      <c r="C28" s="16">
        <v>5800</v>
      </c>
      <c r="D28" s="54">
        <v>4792.68</v>
      </c>
      <c r="E28" s="53">
        <f t="shared" si="0"/>
        <v>82.63241379310345</v>
      </c>
    </row>
    <row r="29" spans="1:5" ht="28.5" customHeight="1">
      <c r="A29" s="2" t="s">
        <v>131</v>
      </c>
      <c r="B29" s="9" t="s">
        <v>132</v>
      </c>
      <c r="C29" s="16">
        <v>600</v>
      </c>
      <c r="D29" s="54">
        <v>0</v>
      </c>
      <c r="E29" s="53">
        <f t="shared" si="0"/>
        <v>0</v>
      </c>
    </row>
    <row r="30" spans="1:5" ht="28.5" customHeight="1">
      <c r="A30" s="3" t="s">
        <v>146</v>
      </c>
      <c r="B30" s="24" t="s">
        <v>145</v>
      </c>
      <c r="C30" s="18">
        <f>C31</f>
        <v>0</v>
      </c>
      <c r="D30" s="56">
        <f>D31</f>
        <v>30.99</v>
      </c>
      <c r="E30" s="58">
        <v>0</v>
      </c>
    </row>
    <row r="31" spans="1:5" ht="28.5" customHeight="1">
      <c r="A31" s="2" t="s">
        <v>143</v>
      </c>
      <c r="B31" s="9" t="s">
        <v>144</v>
      </c>
      <c r="C31" s="16">
        <v>0</v>
      </c>
      <c r="D31" s="54">
        <v>30.99</v>
      </c>
      <c r="E31" s="53">
        <v>0</v>
      </c>
    </row>
    <row r="32" spans="1:5" ht="19.5" customHeight="1">
      <c r="A32" s="3" t="s">
        <v>54</v>
      </c>
      <c r="B32" s="24" t="s">
        <v>8</v>
      </c>
      <c r="C32" s="18">
        <f>C33</f>
        <v>0</v>
      </c>
      <c r="D32" s="56">
        <f>D33</f>
        <v>26.16</v>
      </c>
      <c r="E32" s="58">
        <v>0</v>
      </c>
    </row>
    <row r="33" spans="1:5" ht="30" customHeight="1">
      <c r="A33" s="2" t="s">
        <v>53</v>
      </c>
      <c r="B33" s="9" t="s">
        <v>7</v>
      </c>
      <c r="C33" s="16">
        <v>0</v>
      </c>
      <c r="D33" s="54">
        <v>26.16</v>
      </c>
      <c r="E33" s="53">
        <v>0</v>
      </c>
    </row>
    <row r="34" spans="1:5" ht="28.5" customHeight="1">
      <c r="A34" s="11" t="s">
        <v>55</v>
      </c>
      <c r="B34" s="21" t="s">
        <v>57</v>
      </c>
      <c r="C34" s="28">
        <f>C35</f>
        <v>57117.69</v>
      </c>
      <c r="D34" s="28">
        <f>D35+D57</f>
        <v>47951.03</v>
      </c>
      <c r="E34" s="57">
        <f t="shared" si="0"/>
        <v>83.95127674105868</v>
      </c>
    </row>
    <row r="35" spans="1:5" ht="47.25" customHeight="1">
      <c r="A35" s="2" t="s">
        <v>56</v>
      </c>
      <c r="B35" s="9" t="s">
        <v>23</v>
      </c>
      <c r="C35" s="19">
        <f>C37+C49+C52+C36</f>
        <v>57117.69</v>
      </c>
      <c r="D35" s="19">
        <f>D37+D49+D52+D36</f>
        <v>47987.51</v>
      </c>
      <c r="E35" s="53">
        <f t="shared" si="0"/>
        <v>84.01514487017945</v>
      </c>
    </row>
    <row r="36" spans="1:5" ht="30" customHeight="1">
      <c r="A36" s="2" t="s">
        <v>124</v>
      </c>
      <c r="B36" s="9" t="s">
        <v>147</v>
      </c>
      <c r="C36" s="16">
        <v>25373.7</v>
      </c>
      <c r="D36" s="16">
        <v>23448.15</v>
      </c>
      <c r="E36" s="53">
        <f t="shared" si="0"/>
        <v>92.4112368318377</v>
      </c>
    </row>
    <row r="37" spans="1:5" ht="33.75" customHeight="1">
      <c r="A37" s="3" t="s">
        <v>66</v>
      </c>
      <c r="B37" s="24" t="s">
        <v>1</v>
      </c>
      <c r="C37" s="15">
        <f>C38+C40</f>
        <v>30827.050000000003</v>
      </c>
      <c r="D37" s="15">
        <f>D38+D40</f>
        <v>23590.1</v>
      </c>
      <c r="E37" s="58">
        <f t="shared" si="0"/>
        <v>76.52402678816168</v>
      </c>
    </row>
    <row r="38" spans="1:5" ht="39">
      <c r="A38" s="3" t="s">
        <v>133</v>
      </c>
      <c r="B38" s="9" t="s">
        <v>134</v>
      </c>
      <c r="C38" s="18">
        <f>C39</f>
        <v>8000</v>
      </c>
      <c r="D38" s="18">
        <f>D39</f>
        <v>8000</v>
      </c>
      <c r="E38" s="58">
        <f t="shared" si="0"/>
        <v>100</v>
      </c>
    </row>
    <row r="39" spans="1:5" ht="48" customHeight="1">
      <c r="A39" s="2" t="s">
        <v>133</v>
      </c>
      <c r="B39" s="9" t="s">
        <v>134</v>
      </c>
      <c r="C39" s="16">
        <v>8000</v>
      </c>
      <c r="D39" s="16">
        <v>8000</v>
      </c>
      <c r="E39" s="67">
        <f t="shared" si="0"/>
        <v>100</v>
      </c>
    </row>
    <row r="40" spans="1:5" ht="22.5" customHeight="1">
      <c r="A40" s="3" t="s">
        <v>76</v>
      </c>
      <c r="B40" s="24" t="s">
        <v>5</v>
      </c>
      <c r="C40" s="18">
        <f>SUM(C41:C48)</f>
        <v>22827.050000000003</v>
      </c>
      <c r="D40" s="18">
        <f>SUM(D41:D48)</f>
        <v>15590.099999999999</v>
      </c>
      <c r="E40" s="68">
        <f t="shared" si="0"/>
        <v>68.29660424803028</v>
      </c>
    </row>
    <row r="41" spans="1:5" ht="26.25">
      <c r="A41" s="2" t="s">
        <v>76</v>
      </c>
      <c r="B41" s="9" t="s">
        <v>71</v>
      </c>
      <c r="C41" s="16">
        <v>3018.5</v>
      </c>
      <c r="D41" s="16">
        <v>2441.43</v>
      </c>
      <c r="E41" s="67">
        <f t="shared" si="0"/>
        <v>80.88222627132681</v>
      </c>
    </row>
    <row r="42" spans="1:5" ht="26.25">
      <c r="A42" s="2" t="s">
        <v>76</v>
      </c>
      <c r="B42" s="9" t="s">
        <v>70</v>
      </c>
      <c r="C42" s="16">
        <v>347.8</v>
      </c>
      <c r="D42" s="16">
        <v>327.22</v>
      </c>
      <c r="E42" s="67">
        <f t="shared" si="0"/>
        <v>94.08280621046579</v>
      </c>
    </row>
    <row r="43" spans="1:5" ht="26.25">
      <c r="A43" s="2" t="s">
        <v>76</v>
      </c>
      <c r="B43" s="9" t="s">
        <v>72</v>
      </c>
      <c r="C43" s="16">
        <v>1050.4</v>
      </c>
      <c r="D43" s="54">
        <v>1045.15</v>
      </c>
      <c r="E43" s="53">
        <f t="shared" si="0"/>
        <v>99.50019040365575</v>
      </c>
    </row>
    <row r="44" spans="1:5" ht="26.25">
      <c r="A44" s="2" t="s">
        <v>76</v>
      </c>
      <c r="B44" s="9" t="s">
        <v>128</v>
      </c>
      <c r="C44" s="16">
        <v>6700</v>
      </c>
      <c r="D44" s="55">
        <v>2010</v>
      </c>
      <c r="E44" s="53">
        <f t="shared" si="0"/>
        <v>30</v>
      </c>
    </row>
    <row r="45" spans="1:5" ht="26.25">
      <c r="A45" s="2" t="s">
        <v>76</v>
      </c>
      <c r="B45" s="9" t="s">
        <v>77</v>
      </c>
      <c r="C45" s="16">
        <v>856.7</v>
      </c>
      <c r="D45" s="54">
        <v>856.7</v>
      </c>
      <c r="E45" s="53">
        <f t="shared" si="0"/>
        <v>100</v>
      </c>
    </row>
    <row r="46" spans="1:5" ht="26.25">
      <c r="A46" s="2" t="s">
        <v>76</v>
      </c>
      <c r="B46" s="9" t="s">
        <v>95</v>
      </c>
      <c r="C46" s="16">
        <v>1800</v>
      </c>
      <c r="D46" s="16">
        <v>1200</v>
      </c>
      <c r="E46" s="67">
        <f t="shared" si="0"/>
        <v>66.66666666666666</v>
      </c>
    </row>
    <row r="47" spans="1:5" ht="21" customHeight="1">
      <c r="A47" s="2" t="s">
        <v>76</v>
      </c>
      <c r="B47" s="9" t="s">
        <v>135</v>
      </c>
      <c r="C47" s="16">
        <v>55.6</v>
      </c>
      <c r="D47" s="16">
        <v>55.6</v>
      </c>
      <c r="E47" s="67">
        <f t="shared" si="0"/>
        <v>100</v>
      </c>
    </row>
    <row r="48" spans="1:5" ht="26.25">
      <c r="A48" s="2" t="s">
        <v>76</v>
      </c>
      <c r="B48" s="9" t="s">
        <v>136</v>
      </c>
      <c r="C48" s="16">
        <v>8998.05</v>
      </c>
      <c r="D48" s="16">
        <v>7654</v>
      </c>
      <c r="E48" s="67">
        <f t="shared" si="0"/>
        <v>85.06287473397013</v>
      </c>
    </row>
    <row r="49" spans="1:5" ht="36.75" customHeight="1">
      <c r="A49" s="3" t="s">
        <v>65</v>
      </c>
      <c r="B49" s="24" t="s">
        <v>2</v>
      </c>
      <c r="C49" s="15">
        <f>C50+C51</f>
        <v>318.12</v>
      </c>
      <c r="D49" s="15">
        <f>D50+D51</f>
        <v>239.47</v>
      </c>
      <c r="E49" s="58">
        <f t="shared" si="0"/>
        <v>75.27662517289073</v>
      </c>
    </row>
    <row r="50" spans="1:5" ht="49.5" customHeight="1">
      <c r="A50" s="2" t="s">
        <v>62</v>
      </c>
      <c r="B50" s="9" t="s">
        <v>3</v>
      </c>
      <c r="C50" s="16">
        <v>314.6</v>
      </c>
      <c r="D50" s="55">
        <v>235.95</v>
      </c>
      <c r="E50" s="53">
        <f t="shared" si="0"/>
        <v>74.99999999999999</v>
      </c>
    </row>
    <row r="51" spans="1:5" ht="42" customHeight="1">
      <c r="A51" s="2" t="s">
        <v>63</v>
      </c>
      <c r="B51" s="9" t="s">
        <v>4</v>
      </c>
      <c r="C51" s="16">
        <v>3.52</v>
      </c>
      <c r="D51" s="54">
        <v>3.52</v>
      </c>
      <c r="E51" s="53">
        <f t="shared" si="0"/>
        <v>100</v>
      </c>
    </row>
    <row r="52" spans="1:5" ht="22.5" customHeight="1">
      <c r="A52" s="3" t="s">
        <v>67</v>
      </c>
      <c r="B52" s="24" t="s">
        <v>16</v>
      </c>
      <c r="C52" s="14">
        <f>C53</f>
        <v>598.82</v>
      </c>
      <c r="D52" s="14">
        <f>D53</f>
        <v>709.79</v>
      </c>
      <c r="E52" s="58">
        <f t="shared" si="0"/>
        <v>118.53144517551182</v>
      </c>
    </row>
    <row r="53" spans="1:5" ht="36" customHeight="1">
      <c r="A53" s="3" t="s">
        <v>64</v>
      </c>
      <c r="B53" s="24" t="s">
        <v>9</v>
      </c>
      <c r="C53" s="18">
        <f>SUM(C55:C55)</f>
        <v>598.82</v>
      </c>
      <c r="D53" s="18">
        <f>SUM(D54:D56)</f>
        <v>709.79</v>
      </c>
      <c r="E53" s="58">
        <f t="shared" si="0"/>
        <v>118.53144517551182</v>
      </c>
    </row>
    <row r="54" spans="1:5" ht="36" customHeight="1">
      <c r="A54" s="2" t="s">
        <v>64</v>
      </c>
      <c r="B54" s="9" t="s">
        <v>148</v>
      </c>
      <c r="C54" s="16">
        <v>0</v>
      </c>
      <c r="D54" s="54">
        <v>568.81</v>
      </c>
      <c r="E54" s="53">
        <v>0</v>
      </c>
    </row>
    <row r="55" spans="1:5" ht="32.25" customHeight="1">
      <c r="A55" s="2" t="s">
        <v>64</v>
      </c>
      <c r="B55" s="9" t="s">
        <v>90</v>
      </c>
      <c r="C55" s="16">
        <v>598.82</v>
      </c>
      <c r="D55" s="55">
        <v>30</v>
      </c>
      <c r="E55" s="53">
        <f t="shared" si="0"/>
        <v>5.009852710330316</v>
      </c>
    </row>
    <row r="56" spans="1:5" ht="32.25" customHeight="1">
      <c r="A56" s="2" t="s">
        <v>64</v>
      </c>
      <c r="B56" s="9" t="s">
        <v>110</v>
      </c>
      <c r="C56" s="16">
        <v>110.98</v>
      </c>
      <c r="D56" s="55">
        <v>110.98</v>
      </c>
      <c r="E56" s="53"/>
    </row>
    <row r="57" spans="1:5" ht="51" customHeight="1">
      <c r="A57" s="3" t="s">
        <v>137</v>
      </c>
      <c r="B57" s="24" t="s">
        <v>138</v>
      </c>
      <c r="C57" s="18">
        <v>0</v>
      </c>
      <c r="D57" s="56">
        <f>D58</f>
        <v>-36.48</v>
      </c>
      <c r="E57" s="58">
        <v>0</v>
      </c>
    </row>
    <row r="58" spans="1:5" ht="57" customHeight="1">
      <c r="A58" s="2" t="s">
        <v>139</v>
      </c>
      <c r="B58" s="9" t="s">
        <v>140</v>
      </c>
      <c r="C58" s="16">
        <v>0</v>
      </c>
      <c r="D58" s="54">
        <v>-36.48</v>
      </c>
      <c r="E58" s="53">
        <v>0</v>
      </c>
    </row>
    <row r="59" spans="1:5" ht="25.5" customHeight="1">
      <c r="A59" s="1"/>
      <c r="B59" s="12" t="s">
        <v>22</v>
      </c>
      <c r="C59" s="17">
        <f>C10+C34</f>
        <v>85852.09</v>
      </c>
      <c r="D59" s="17">
        <f>D10+D34</f>
        <v>65217.22</v>
      </c>
      <c r="E59" s="57">
        <f t="shared" si="0"/>
        <v>75.96462706964968</v>
      </c>
    </row>
    <row r="60" ht="52.5" customHeight="1"/>
  </sheetData>
  <sheetProtection/>
  <mergeCells count="6">
    <mergeCell ref="A7:E7"/>
    <mergeCell ref="A6:E6"/>
    <mergeCell ref="B1:E1"/>
    <mergeCell ref="B2:E2"/>
    <mergeCell ref="B3:E3"/>
    <mergeCell ref="B4:E4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workbookViewId="0" topLeftCell="A1">
      <selection activeCell="A7" sqref="A7:D7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4.8515625" style="0" customWidth="1"/>
  </cols>
  <sheetData>
    <row r="1" spans="2:4" ht="14.25">
      <c r="B1" s="63" t="s">
        <v>69</v>
      </c>
      <c r="C1" s="63"/>
      <c r="D1" s="63"/>
    </row>
    <row r="2" spans="2:4" ht="14.25">
      <c r="B2" s="64" t="s">
        <v>28</v>
      </c>
      <c r="C2" s="64"/>
      <c r="D2" s="64"/>
    </row>
    <row r="3" spans="2:4" ht="14.25">
      <c r="B3" s="64" t="s">
        <v>29</v>
      </c>
      <c r="C3" s="64"/>
      <c r="D3" s="64"/>
    </row>
    <row r="4" spans="1:4" ht="14.25">
      <c r="A4" s="7"/>
      <c r="B4" s="64" t="s">
        <v>129</v>
      </c>
      <c r="C4" s="64"/>
      <c r="D4" s="64"/>
    </row>
    <row r="5" ht="8.25" customHeight="1">
      <c r="B5" s="8"/>
    </row>
    <row r="6" spans="1:4" ht="26.25" customHeight="1">
      <c r="A6" s="62" t="s">
        <v>27</v>
      </c>
      <c r="B6" s="62"/>
      <c r="C6" s="62"/>
      <c r="D6" s="62"/>
    </row>
    <row r="7" spans="1:4" ht="20.25" customHeight="1">
      <c r="A7" s="62" t="s">
        <v>125</v>
      </c>
      <c r="B7" s="62"/>
      <c r="C7" s="62"/>
      <c r="D7" s="62"/>
    </row>
    <row r="8" spans="1:2" ht="19.5" customHeight="1">
      <c r="A8" s="65"/>
      <c r="B8" s="65"/>
    </row>
    <row r="9" spans="1:4" ht="42" customHeight="1">
      <c r="A9" s="6" t="s">
        <v>32</v>
      </c>
      <c r="B9" s="10" t="s">
        <v>33</v>
      </c>
      <c r="C9" s="6" t="s">
        <v>101</v>
      </c>
      <c r="D9" s="6" t="s">
        <v>126</v>
      </c>
    </row>
    <row r="10" spans="1:4" ht="23.25" customHeight="1">
      <c r="A10" s="5"/>
      <c r="B10" s="23" t="s">
        <v>13</v>
      </c>
      <c r="C10" s="13">
        <f>C11+C21</f>
        <v>21830</v>
      </c>
      <c r="D10" s="13">
        <f>D11+D21</f>
        <v>22230</v>
      </c>
    </row>
    <row r="11" spans="1:4" ht="21.75" customHeight="1">
      <c r="A11" s="4"/>
      <c r="B11" s="22" t="s">
        <v>26</v>
      </c>
      <c r="C11" s="13">
        <f>C13+C15+C19+C20+C16</f>
        <v>21200</v>
      </c>
      <c r="D11" s="13">
        <f>D13+D15+D19+D20+D16</f>
        <v>21600</v>
      </c>
    </row>
    <row r="12" spans="1:4" ht="21" customHeight="1">
      <c r="A12" s="3" t="s">
        <v>36</v>
      </c>
      <c r="B12" s="25" t="s">
        <v>35</v>
      </c>
      <c r="C12" s="26">
        <f>C13</f>
        <v>3400</v>
      </c>
      <c r="D12" s="26">
        <f>D13</f>
        <v>3600</v>
      </c>
    </row>
    <row r="13" spans="1:4" ht="17.25" customHeight="1">
      <c r="A13" s="2" t="s">
        <v>34</v>
      </c>
      <c r="B13" s="9" t="s">
        <v>15</v>
      </c>
      <c r="C13" s="20">
        <v>3400</v>
      </c>
      <c r="D13" s="20">
        <v>3600</v>
      </c>
    </row>
    <row r="14" spans="1:4" ht="27" customHeight="1">
      <c r="A14" s="3" t="s">
        <v>38</v>
      </c>
      <c r="B14" s="24" t="s">
        <v>39</v>
      </c>
      <c r="C14" s="14">
        <f>C15</f>
        <v>4800</v>
      </c>
      <c r="D14" s="14">
        <f>D15</f>
        <v>5000</v>
      </c>
    </row>
    <row r="15" spans="1:4" ht="29.25" customHeight="1">
      <c r="A15" s="2" t="s">
        <v>37</v>
      </c>
      <c r="B15" s="9" t="s">
        <v>24</v>
      </c>
      <c r="C15" s="19">
        <v>4800</v>
      </c>
      <c r="D15" s="19">
        <v>5000</v>
      </c>
    </row>
    <row r="16" spans="1:4" ht="20.25" customHeight="1">
      <c r="A16" s="3" t="s">
        <v>40</v>
      </c>
      <c r="B16" s="24" t="s">
        <v>41</v>
      </c>
      <c r="C16" s="18">
        <f>C17</f>
        <v>0</v>
      </c>
      <c r="D16" s="18">
        <f>D17</f>
        <v>0</v>
      </c>
    </row>
    <row r="17" spans="1:4" ht="20.25" customHeight="1">
      <c r="A17" s="2" t="s">
        <v>44</v>
      </c>
      <c r="B17" s="9" t="s">
        <v>18</v>
      </c>
      <c r="C17" s="16">
        <v>0</v>
      </c>
      <c r="D17" s="16">
        <v>0</v>
      </c>
    </row>
    <row r="18" spans="1:4" ht="18.75" customHeight="1">
      <c r="A18" s="3" t="s">
        <v>42</v>
      </c>
      <c r="B18" s="24" t="s">
        <v>43</v>
      </c>
      <c r="C18" s="18">
        <f>C19+C20</f>
        <v>13000</v>
      </c>
      <c r="D18" s="18">
        <f>D19+D20</f>
        <v>13000</v>
      </c>
    </row>
    <row r="19" spans="1:4" ht="21" customHeight="1">
      <c r="A19" s="2" t="s">
        <v>45</v>
      </c>
      <c r="B19" s="9" t="s">
        <v>14</v>
      </c>
      <c r="C19" s="19">
        <v>1000</v>
      </c>
      <c r="D19" s="19">
        <v>1000</v>
      </c>
    </row>
    <row r="20" spans="1:4" ht="21" customHeight="1">
      <c r="A20" s="2" t="s">
        <v>46</v>
      </c>
      <c r="B20" s="9" t="s">
        <v>17</v>
      </c>
      <c r="C20" s="19">
        <v>12000</v>
      </c>
      <c r="D20" s="19">
        <v>12000</v>
      </c>
    </row>
    <row r="21" spans="1:4" ht="21" customHeight="1">
      <c r="A21" s="1"/>
      <c r="B21" s="22" t="s">
        <v>25</v>
      </c>
      <c r="C21" s="17">
        <f>C22+C25</f>
        <v>630</v>
      </c>
      <c r="D21" s="17">
        <f>D22+D25</f>
        <v>630</v>
      </c>
    </row>
    <row r="22" spans="1:4" ht="39">
      <c r="A22" s="27" t="s">
        <v>47</v>
      </c>
      <c r="B22" s="24" t="s">
        <v>21</v>
      </c>
      <c r="C22" s="15">
        <f>C23+C24</f>
        <v>630</v>
      </c>
      <c r="D22" s="15">
        <f>D23+D24</f>
        <v>630</v>
      </c>
    </row>
    <row r="23" spans="1:4" ht="33" customHeight="1">
      <c r="A23" s="2" t="s">
        <v>48</v>
      </c>
      <c r="B23" s="9" t="s">
        <v>19</v>
      </c>
      <c r="C23" s="16">
        <v>0</v>
      </c>
      <c r="D23" s="16">
        <v>0</v>
      </c>
    </row>
    <row r="24" spans="1:4" ht="74.25" customHeight="1">
      <c r="A24" s="2" t="s">
        <v>49</v>
      </c>
      <c r="B24" s="9" t="s">
        <v>6</v>
      </c>
      <c r="C24" s="16">
        <v>630</v>
      </c>
      <c r="D24" s="16">
        <v>630</v>
      </c>
    </row>
    <row r="25" spans="1:4" ht="28.5" customHeight="1">
      <c r="A25" s="3" t="s">
        <v>50</v>
      </c>
      <c r="B25" s="24" t="s">
        <v>20</v>
      </c>
      <c r="C25" s="15">
        <f>C26</f>
        <v>0</v>
      </c>
      <c r="D25" s="15">
        <f>D26</f>
        <v>0</v>
      </c>
    </row>
    <row r="26" spans="1:4" ht="33" customHeight="1">
      <c r="A26" s="2" t="s">
        <v>51</v>
      </c>
      <c r="B26" s="9" t="s">
        <v>10</v>
      </c>
      <c r="C26" s="16">
        <v>0</v>
      </c>
      <c r="D26" s="16">
        <v>0</v>
      </c>
    </row>
    <row r="27" spans="1:4" ht="26.25">
      <c r="A27" s="2" t="s">
        <v>60</v>
      </c>
      <c r="B27" s="9" t="s">
        <v>11</v>
      </c>
      <c r="C27" s="16">
        <v>0</v>
      </c>
      <c r="D27" s="16">
        <v>0</v>
      </c>
    </row>
    <row r="28" spans="1:4" ht="21" customHeight="1">
      <c r="A28" s="3" t="s">
        <v>58</v>
      </c>
      <c r="B28" s="24" t="s">
        <v>59</v>
      </c>
      <c r="C28" s="18">
        <v>0</v>
      </c>
      <c r="D28" s="18">
        <v>0</v>
      </c>
    </row>
    <row r="29" spans="1:4" ht="20.25" customHeight="1">
      <c r="A29" s="3" t="s">
        <v>54</v>
      </c>
      <c r="B29" s="24" t="s">
        <v>8</v>
      </c>
      <c r="C29" s="15">
        <f>C31</f>
        <v>0</v>
      </c>
      <c r="D29" s="15">
        <f>D31</f>
        <v>0</v>
      </c>
    </row>
    <row r="30" spans="1:4" ht="33.75" customHeight="1">
      <c r="A30" s="2" t="s">
        <v>52</v>
      </c>
      <c r="B30" s="9" t="s">
        <v>12</v>
      </c>
      <c r="C30" s="16"/>
      <c r="D30" s="16"/>
    </row>
    <row r="31" spans="1:4" ht="21" customHeight="1">
      <c r="A31" s="2" t="s">
        <v>53</v>
      </c>
      <c r="B31" s="9" t="s">
        <v>7</v>
      </c>
      <c r="C31" s="16">
        <v>0</v>
      </c>
      <c r="D31" s="16">
        <v>0</v>
      </c>
    </row>
    <row r="32" spans="1:4" ht="27.75" customHeight="1">
      <c r="A32" s="11" t="s">
        <v>55</v>
      </c>
      <c r="B32" s="21" t="s">
        <v>57</v>
      </c>
      <c r="C32" s="28">
        <f>C33</f>
        <v>31113.22</v>
      </c>
      <c r="D32" s="28">
        <f>D33</f>
        <v>30910.82</v>
      </c>
    </row>
    <row r="33" spans="1:4" ht="33.75" customHeight="1">
      <c r="A33" s="2" t="s">
        <v>56</v>
      </c>
      <c r="B33" s="9" t="s">
        <v>23</v>
      </c>
      <c r="C33" s="19">
        <f>C36+C44+C47+C34+C35+C38</f>
        <v>31113.22</v>
      </c>
      <c r="D33" s="19">
        <f>D36+D44+D47+D34+D35</f>
        <v>30910.82</v>
      </c>
    </row>
    <row r="34" spans="1:4" ht="30.75" customHeight="1">
      <c r="A34" s="2" t="s">
        <v>98</v>
      </c>
      <c r="B34" s="9" t="s">
        <v>30</v>
      </c>
      <c r="C34" s="16">
        <v>20111.1</v>
      </c>
      <c r="D34" s="16">
        <v>20933.7</v>
      </c>
    </row>
    <row r="35" spans="1:4" ht="32.25" customHeight="1">
      <c r="A35" s="2" t="s">
        <v>98</v>
      </c>
      <c r="B35" s="9" t="s">
        <v>31</v>
      </c>
      <c r="C35" s="16">
        <v>6150.1</v>
      </c>
      <c r="D35" s="16">
        <v>6186.8</v>
      </c>
    </row>
    <row r="36" spans="1:4" ht="32.25" customHeight="1">
      <c r="A36" s="3" t="s">
        <v>89</v>
      </c>
      <c r="B36" s="24" t="s">
        <v>1</v>
      </c>
      <c r="C36" s="15">
        <f>C37+C40+C41</f>
        <v>4538.6</v>
      </c>
      <c r="D36" s="15">
        <f>D37+D38+D39+D40+D41</f>
        <v>3786.8</v>
      </c>
    </row>
    <row r="37" spans="1:4" ht="29.25" customHeight="1">
      <c r="A37" s="2" t="s">
        <v>74</v>
      </c>
      <c r="B37" s="9" t="s">
        <v>75</v>
      </c>
      <c r="C37" s="19">
        <v>0</v>
      </c>
      <c r="D37" s="19">
        <v>0</v>
      </c>
    </row>
    <row r="38" spans="1:4" ht="75" customHeight="1">
      <c r="A38" s="2" t="s">
        <v>80</v>
      </c>
      <c r="B38" s="9" t="s">
        <v>0</v>
      </c>
      <c r="C38" s="16">
        <v>0</v>
      </c>
      <c r="D38" s="16">
        <v>0</v>
      </c>
    </row>
    <row r="39" spans="1:4" ht="22.5" customHeight="1">
      <c r="A39" s="2" t="s">
        <v>87</v>
      </c>
      <c r="B39" s="9" t="s">
        <v>88</v>
      </c>
      <c r="C39" s="16">
        <v>0</v>
      </c>
      <c r="D39" s="16">
        <v>0</v>
      </c>
    </row>
    <row r="40" spans="1:4" ht="37.5" customHeight="1">
      <c r="A40" s="2" t="s">
        <v>96</v>
      </c>
      <c r="B40" s="9" t="s">
        <v>97</v>
      </c>
      <c r="C40" s="16">
        <v>0</v>
      </c>
      <c r="D40" s="16">
        <v>0</v>
      </c>
    </row>
    <row r="41" spans="1:4" ht="26.25" customHeight="1">
      <c r="A41" s="3" t="s">
        <v>76</v>
      </c>
      <c r="B41" s="24" t="s">
        <v>5</v>
      </c>
      <c r="C41" s="18">
        <f>SUM(C42:C43)</f>
        <v>4538.6</v>
      </c>
      <c r="D41" s="18">
        <f>SUM(D42:D43)</f>
        <v>3786.8</v>
      </c>
    </row>
    <row r="42" spans="1:4" ht="34.5" customHeight="1">
      <c r="A42" s="2" t="s">
        <v>76</v>
      </c>
      <c r="B42" s="9" t="s">
        <v>127</v>
      </c>
      <c r="C42" s="16">
        <v>3035</v>
      </c>
      <c r="D42" s="16">
        <v>3035</v>
      </c>
    </row>
    <row r="43" spans="1:4" ht="25.5" customHeight="1">
      <c r="A43" s="2" t="s">
        <v>76</v>
      </c>
      <c r="B43" s="9" t="s">
        <v>99</v>
      </c>
      <c r="C43" s="16">
        <v>1503.6</v>
      </c>
      <c r="D43" s="16">
        <v>751.8</v>
      </c>
    </row>
    <row r="44" spans="1:4" ht="30" customHeight="1">
      <c r="A44" s="3" t="s">
        <v>81</v>
      </c>
      <c r="B44" s="24" t="s">
        <v>2</v>
      </c>
      <c r="C44" s="15">
        <f>C45+C46</f>
        <v>313.41999999999996</v>
      </c>
      <c r="D44" s="15">
        <f>D45+D46</f>
        <v>3.52</v>
      </c>
    </row>
    <row r="45" spans="1:4" ht="47.25" customHeight="1">
      <c r="A45" s="2" t="s">
        <v>82</v>
      </c>
      <c r="B45" s="9" t="s">
        <v>3</v>
      </c>
      <c r="C45" s="16">
        <v>309.9</v>
      </c>
      <c r="D45" s="16">
        <v>0</v>
      </c>
    </row>
    <row r="46" spans="1:4" ht="31.5" customHeight="1">
      <c r="A46" s="2" t="s">
        <v>83</v>
      </c>
      <c r="B46" s="9" t="s">
        <v>4</v>
      </c>
      <c r="C46" s="16">
        <v>3.52</v>
      </c>
      <c r="D46" s="16">
        <v>3.52</v>
      </c>
    </row>
    <row r="47" spans="1:4" ht="22.5" customHeight="1">
      <c r="A47" s="3" t="s">
        <v>84</v>
      </c>
      <c r="B47" s="24" t="s">
        <v>16</v>
      </c>
      <c r="C47" s="14">
        <f>SUM(C48:C49)</f>
        <v>0</v>
      </c>
      <c r="D47" s="14">
        <f>SUM(D48:D49)</f>
        <v>0</v>
      </c>
    </row>
    <row r="48" spans="1:4" ht="26.25">
      <c r="A48" s="2" t="s">
        <v>85</v>
      </c>
      <c r="B48" s="9" t="s">
        <v>9</v>
      </c>
      <c r="C48" s="16">
        <v>0</v>
      </c>
      <c r="D48" s="16">
        <v>0</v>
      </c>
    </row>
    <row r="49" spans="1:4" ht="26.25">
      <c r="A49" s="2" t="s">
        <v>85</v>
      </c>
      <c r="B49" s="9" t="s">
        <v>93</v>
      </c>
      <c r="C49" s="16">
        <v>0</v>
      </c>
      <c r="D49" s="16">
        <v>0</v>
      </c>
    </row>
    <row r="50" spans="1:4" ht="24" customHeight="1">
      <c r="A50" s="1"/>
      <c r="B50" s="12" t="s">
        <v>22</v>
      </c>
      <c r="C50" s="17">
        <f>C10+C32</f>
        <v>52943.22</v>
      </c>
      <c r="D50" s="17">
        <f>D10+D32</f>
        <v>53140.82</v>
      </c>
    </row>
    <row r="51" ht="52.5" customHeight="1"/>
  </sheetData>
  <sheetProtection/>
  <mergeCells count="7">
    <mergeCell ref="A8:B8"/>
    <mergeCell ref="B1:D1"/>
    <mergeCell ref="B2:D2"/>
    <mergeCell ref="B3:D3"/>
    <mergeCell ref="B4:D4"/>
    <mergeCell ref="A6:D6"/>
    <mergeCell ref="A7:D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B8" sqref="B8"/>
    </sheetView>
  </sheetViews>
  <sheetFormatPr defaultColWidth="9.140625" defaultRowHeight="15"/>
  <cols>
    <col min="1" max="1" width="21.140625" style="0" customWidth="1"/>
    <col min="2" max="2" width="29.57421875" style="0" customWidth="1"/>
    <col min="3" max="3" width="10.421875" style="0" customWidth="1"/>
    <col min="4" max="4" width="10.7109375" style="0" customWidth="1"/>
    <col min="5" max="5" width="9.28125" style="0" customWidth="1"/>
  </cols>
  <sheetData>
    <row r="1" spans="2:4" ht="14.25">
      <c r="B1" s="63"/>
      <c r="C1" s="63"/>
      <c r="D1" s="63"/>
    </row>
    <row r="2" spans="2:4" ht="14.25">
      <c r="B2" s="64"/>
      <c r="C2" s="64"/>
      <c r="D2" s="64"/>
    </row>
    <row r="3" spans="2:4" ht="14.25">
      <c r="B3" s="64"/>
      <c r="C3" s="64"/>
      <c r="D3" s="64"/>
    </row>
    <row r="4" spans="1:4" ht="14.25">
      <c r="A4" s="7"/>
      <c r="B4" s="64"/>
      <c r="C4" s="64"/>
      <c r="D4" s="64"/>
    </row>
    <row r="5" spans="2:3" ht="8.25" customHeight="1">
      <c r="B5" s="8"/>
      <c r="C5" s="8"/>
    </row>
    <row r="6" spans="1:8" ht="21.75" customHeight="1">
      <c r="A6" s="62" t="s">
        <v>27</v>
      </c>
      <c r="B6" s="62"/>
      <c r="C6" s="62"/>
      <c r="D6" s="62"/>
      <c r="E6" s="62"/>
      <c r="F6" s="62"/>
      <c r="G6" s="62"/>
      <c r="H6" s="62"/>
    </row>
    <row r="7" spans="1:8" ht="27" customHeight="1">
      <c r="A7" s="66" t="s">
        <v>102</v>
      </c>
      <c r="B7" s="66"/>
      <c r="C7" s="66"/>
      <c r="D7" s="66"/>
      <c r="E7" s="66"/>
      <c r="F7" s="66"/>
      <c r="G7" s="66"/>
      <c r="H7" s="66"/>
    </row>
    <row r="8" spans="1:8" ht="55.5" customHeight="1">
      <c r="A8" s="6" t="s">
        <v>32</v>
      </c>
      <c r="B8" s="10" t="s">
        <v>33</v>
      </c>
      <c r="C8" s="6" t="s">
        <v>103</v>
      </c>
      <c r="D8" s="41" t="s">
        <v>111</v>
      </c>
      <c r="E8" s="34" t="s">
        <v>122</v>
      </c>
      <c r="F8" s="34">
        <v>2023</v>
      </c>
      <c r="G8" s="34">
        <v>2024</v>
      </c>
      <c r="H8" s="34">
        <v>2025</v>
      </c>
    </row>
    <row r="9" spans="1:8" ht="35.25" customHeight="1">
      <c r="A9" s="5"/>
      <c r="B9" s="23" t="s">
        <v>13</v>
      </c>
      <c r="C9" s="13">
        <f aca="true" t="shared" si="0" ref="C9:H9">C10+C20</f>
        <v>19959.58</v>
      </c>
      <c r="D9" s="13">
        <f t="shared" si="0"/>
        <v>18745.4</v>
      </c>
      <c r="E9" s="45">
        <f t="shared" si="0"/>
        <v>26041.11</v>
      </c>
      <c r="F9" s="13">
        <f t="shared" si="0"/>
        <v>20720</v>
      </c>
      <c r="G9" s="13">
        <f t="shared" si="0"/>
        <v>20950</v>
      </c>
      <c r="H9" s="13">
        <f t="shared" si="0"/>
        <v>21100</v>
      </c>
    </row>
    <row r="10" spans="1:8" ht="26.25" customHeight="1">
      <c r="A10" s="4"/>
      <c r="B10" s="22" t="s">
        <v>26</v>
      </c>
      <c r="C10" s="13">
        <f aca="true" t="shared" si="1" ref="C10:H10">C12+C14+C18+C19+C15</f>
        <v>19443.13</v>
      </c>
      <c r="D10" s="13">
        <f t="shared" si="1"/>
        <v>18161</v>
      </c>
      <c r="E10" s="45">
        <f t="shared" si="1"/>
        <v>19661</v>
      </c>
      <c r="F10" s="13">
        <f t="shared" si="1"/>
        <v>20120</v>
      </c>
      <c r="G10" s="13">
        <f t="shared" si="1"/>
        <v>20350</v>
      </c>
      <c r="H10" s="13">
        <f t="shared" si="1"/>
        <v>20500</v>
      </c>
    </row>
    <row r="11" spans="1:8" ht="19.5" customHeight="1">
      <c r="A11" s="3" t="s">
        <v>36</v>
      </c>
      <c r="B11" s="25" t="s">
        <v>35</v>
      </c>
      <c r="C11" s="26">
        <f aca="true" t="shared" si="2" ref="C11:H11">C12</f>
        <v>2931.41</v>
      </c>
      <c r="D11" s="26">
        <f t="shared" si="2"/>
        <v>2800</v>
      </c>
      <c r="E11" s="46">
        <f t="shared" si="2"/>
        <v>2800</v>
      </c>
      <c r="F11" s="26">
        <f t="shared" si="2"/>
        <v>3120</v>
      </c>
      <c r="G11" s="26">
        <f t="shared" si="2"/>
        <v>3250</v>
      </c>
      <c r="H11" s="26">
        <f t="shared" si="2"/>
        <v>3400</v>
      </c>
    </row>
    <row r="12" spans="1:8" ht="18.75" customHeight="1">
      <c r="A12" s="2" t="s">
        <v>34</v>
      </c>
      <c r="B12" s="9" t="s">
        <v>15</v>
      </c>
      <c r="C12" s="35">
        <v>2931.41</v>
      </c>
      <c r="D12" s="20">
        <v>2800</v>
      </c>
      <c r="E12" s="42">
        <v>2800</v>
      </c>
      <c r="F12" s="43">
        <v>3120</v>
      </c>
      <c r="G12" s="43">
        <v>3250</v>
      </c>
      <c r="H12" s="43">
        <v>3400</v>
      </c>
    </row>
    <row r="13" spans="1:8" ht="52.5">
      <c r="A13" s="3" t="s">
        <v>38</v>
      </c>
      <c r="B13" s="24" t="s">
        <v>94</v>
      </c>
      <c r="C13" s="14">
        <f aca="true" t="shared" si="3" ref="C13:H13">C14</f>
        <v>4497.62</v>
      </c>
      <c r="D13" s="14">
        <f t="shared" si="3"/>
        <v>3800</v>
      </c>
      <c r="E13" s="47">
        <f t="shared" si="3"/>
        <v>4600</v>
      </c>
      <c r="F13" s="14">
        <f t="shared" si="3"/>
        <v>4600</v>
      </c>
      <c r="G13" s="14">
        <f t="shared" si="3"/>
        <v>4600</v>
      </c>
      <c r="H13" s="14">
        <f t="shared" si="3"/>
        <v>4600</v>
      </c>
    </row>
    <row r="14" spans="1:8" ht="41.25" customHeight="1">
      <c r="A14" s="2" t="s">
        <v>37</v>
      </c>
      <c r="B14" s="9" t="s">
        <v>24</v>
      </c>
      <c r="C14" s="35">
        <v>4497.62</v>
      </c>
      <c r="D14" s="19">
        <v>3800</v>
      </c>
      <c r="E14" s="42">
        <v>4600</v>
      </c>
      <c r="F14" s="43">
        <v>4600</v>
      </c>
      <c r="G14" s="43">
        <v>4600</v>
      </c>
      <c r="H14" s="43">
        <v>4600</v>
      </c>
    </row>
    <row r="15" spans="1:8" ht="18" customHeight="1">
      <c r="A15" s="3" t="s">
        <v>40</v>
      </c>
      <c r="B15" s="24" t="s">
        <v>41</v>
      </c>
      <c r="C15" s="18">
        <f aca="true" t="shared" si="4" ref="C15:H15">C16</f>
        <v>18.22</v>
      </c>
      <c r="D15" s="18">
        <f t="shared" si="4"/>
        <v>0</v>
      </c>
      <c r="E15" s="4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</row>
    <row r="16" spans="1:8" ht="26.25">
      <c r="A16" s="2" t="s">
        <v>44</v>
      </c>
      <c r="B16" s="9" t="s">
        <v>18</v>
      </c>
      <c r="C16" s="36">
        <v>18.22</v>
      </c>
      <c r="D16" s="16">
        <v>0</v>
      </c>
      <c r="E16" s="42">
        <v>0</v>
      </c>
      <c r="F16" s="43"/>
      <c r="G16" s="43"/>
      <c r="H16" s="43"/>
    </row>
    <row r="17" spans="1:8" ht="14.25">
      <c r="A17" s="3" t="s">
        <v>42</v>
      </c>
      <c r="B17" s="24" t="s">
        <v>43</v>
      </c>
      <c r="C17" s="37">
        <f aca="true" t="shared" si="5" ref="C17:H17">C18+C19</f>
        <v>11995.88</v>
      </c>
      <c r="D17" s="18">
        <f t="shared" si="5"/>
        <v>11561</v>
      </c>
      <c r="E17" s="48">
        <f t="shared" si="5"/>
        <v>12261</v>
      </c>
      <c r="F17" s="18">
        <f t="shared" si="5"/>
        <v>12400</v>
      </c>
      <c r="G17" s="18">
        <f t="shared" si="5"/>
        <v>12500</v>
      </c>
      <c r="H17" s="18">
        <f t="shared" si="5"/>
        <v>12500</v>
      </c>
    </row>
    <row r="18" spans="1:8" ht="26.25">
      <c r="A18" s="2" t="s">
        <v>45</v>
      </c>
      <c r="B18" s="9" t="s">
        <v>14</v>
      </c>
      <c r="C18" s="36">
        <v>826.56</v>
      </c>
      <c r="D18" s="19">
        <v>1061</v>
      </c>
      <c r="E18" s="42">
        <v>1061</v>
      </c>
      <c r="F18" s="43">
        <v>1000</v>
      </c>
      <c r="G18" s="43">
        <v>1000</v>
      </c>
      <c r="H18" s="43">
        <v>1000</v>
      </c>
    </row>
    <row r="19" spans="1:8" ht="14.25">
      <c r="A19" s="2" t="s">
        <v>46</v>
      </c>
      <c r="B19" s="9" t="s">
        <v>17</v>
      </c>
      <c r="C19" s="36">
        <v>11169.32</v>
      </c>
      <c r="D19" s="19">
        <v>10500</v>
      </c>
      <c r="E19" s="42">
        <v>11200</v>
      </c>
      <c r="F19" s="43">
        <v>11400</v>
      </c>
      <c r="G19" s="43">
        <v>11500</v>
      </c>
      <c r="H19" s="43">
        <v>11500</v>
      </c>
    </row>
    <row r="20" spans="1:8" ht="24.75" customHeight="1">
      <c r="A20" s="1"/>
      <c r="B20" s="22" t="s">
        <v>25</v>
      </c>
      <c r="C20" s="17">
        <f aca="true" t="shared" si="6" ref="C20:H20">C21+C25+C28</f>
        <v>516.45</v>
      </c>
      <c r="D20" s="17">
        <f t="shared" si="6"/>
        <v>584.4</v>
      </c>
      <c r="E20" s="49">
        <f t="shared" si="6"/>
        <v>6380.11</v>
      </c>
      <c r="F20" s="17">
        <f t="shared" si="6"/>
        <v>600</v>
      </c>
      <c r="G20" s="17">
        <f t="shared" si="6"/>
        <v>600</v>
      </c>
      <c r="H20" s="17">
        <f t="shared" si="6"/>
        <v>600</v>
      </c>
    </row>
    <row r="21" spans="1:8" ht="103.5" customHeight="1">
      <c r="A21" s="27" t="s">
        <v>47</v>
      </c>
      <c r="B21" s="24" t="s">
        <v>21</v>
      </c>
      <c r="C21" s="15">
        <f aca="true" t="shared" si="7" ref="C21:H21">C23+C24</f>
        <v>516.45</v>
      </c>
      <c r="D21" s="15">
        <f t="shared" si="7"/>
        <v>584.4</v>
      </c>
      <c r="E21" s="50">
        <f t="shared" si="7"/>
        <v>584.4</v>
      </c>
      <c r="F21" s="15">
        <f t="shared" si="7"/>
        <v>600</v>
      </c>
      <c r="G21" s="15">
        <f t="shared" si="7"/>
        <v>600</v>
      </c>
      <c r="H21" s="15">
        <f t="shared" si="7"/>
        <v>600</v>
      </c>
    </row>
    <row r="22" spans="1:8" ht="57" customHeight="1">
      <c r="A22" s="2" t="s">
        <v>104</v>
      </c>
      <c r="B22" s="38" t="s">
        <v>105</v>
      </c>
      <c r="C22" s="19">
        <v>415.87</v>
      </c>
      <c r="D22" s="19">
        <v>0</v>
      </c>
      <c r="E22" s="42">
        <v>472.88</v>
      </c>
      <c r="F22" s="43"/>
      <c r="G22" s="43"/>
      <c r="H22" s="43"/>
    </row>
    <row r="23" spans="1:8" ht="69" customHeight="1">
      <c r="A23" s="2" t="s">
        <v>48</v>
      </c>
      <c r="B23" s="9" t="s">
        <v>19</v>
      </c>
      <c r="C23" s="35">
        <v>57.6</v>
      </c>
      <c r="D23" s="16">
        <v>84.4</v>
      </c>
      <c r="E23" s="42">
        <v>84.4</v>
      </c>
      <c r="F23" s="43"/>
      <c r="G23" s="43"/>
      <c r="H23" s="43"/>
    </row>
    <row r="24" spans="1:8" ht="138" customHeight="1">
      <c r="A24" s="2" t="s">
        <v>49</v>
      </c>
      <c r="B24" s="9" t="s">
        <v>6</v>
      </c>
      <c r="C24" s="35">
        <v>458.85</v>
      </c>
      <c r="D24" s="16">
        <v>500</v>
      </c>
      <c r="E24" s="42">
        <v>500</v>
      </c>
      <c r="F24" s="42">
        <v>600</v>
      </c>
      <c r="G24" s="42">
        <v>600</v>
      </c>
      <c r="H24" s="42">
        <v>600</v>
      </c>
    </row>
    <row r="25" spans="1:8" ht="60" customHeight="1">
      <c r="A25" s="3" t="s">
        <v>50</v>
      </c>
      <c r="B25" s="24" t="s">
        <v>20</v>
      </c>
      <c r="C25" s="15">
        <f>C26</f>
        <v>0</v>
      </c>
      <c r="D25" s="15">
        <f>D26</f>
        <v>0</v>
      </c>
      <c r="E25" s="42"/>
      <c r="F25" s="43"/>
      <c r="G25" s="43"/>
      <c r="H25" s="43"/>
    </row>
    <row r="26" spans="1:8" ht="57.75" customHeight="1">
      <c r="A26" s="2" t="s">
        <v>51</v>
      </c>
      <c r="B26" s="9" t="s">
        <v>10</v>
      </c>
      <c r="C26" s="33">
        <v>0</v>
      </c>
      <c r="D26" s="16">
        <v>0</v>
      </c>
      <c r="E26" s="42"/>
      <c r="F26" s="43"/>
      <c r="G26" s="43"/>
      <c r="H26" s="43"/>
    </row>
    <row r="27" spans="1:8" ht="52.5" customHeight="1">
      <c r="A27" s="2" t="s">
        <v>60</v>
      </c>
      <c r="B27" s="9" t="s">
        <v>11</v>
      </c>
      <c r="C27" s="33">
        <v>0</v>
      </c>
      <c r="D27" s="16">
        <v>0</v>
      </c>
      <c r="E27" s="42"/>
      <c r="F27" s="43"/>
      <c r="G27" s="43"/>
      <c r="H27" s="43"/>
    </row>
    <row r="28" spans="1:8" ht="50.25" customHeight="1">
      <c r="A28" s="3" t="s">
        <v>78</v>
      </c>
      <c r="B28" s="24" t="s">
        <v>79</v>
      </c>
      <c r="C28" s="18">
        <f aca="true" t="shared" si="8" ref="C28:H28">C29</f>
        <v>0</v>
      </c>
      <c r="D28" s="18">
        <f t="shared" si="8"/>
        <v>0</v>
      </c>
      <c r="E28" s="48">
        <f t="shared" si="8"/>
        <v>5795.71</v>
      </c>
      <c r="F28" s="18">
        <f t="shared" si="8"/>
        <v>0</v>
      </c>
      <c r="G28" s="18">
        <f t="shared" si="8"/>
        <v>0</v>
      </c>
      <c r="H28" s="18">
        <f t="shared" si="8"/>
        <v>0</v>
      </c>
    </row>
    <row r="29" spans="1:8" ht="35.25" customHeight="1">
      <c r="A29" s="2" t="s">
        <v>112</v>
      </c>
      <c r="B29" s="9" t="s">
        <v>121</v>
      </c>
      <c r="C29" s="33"/>
      <c r="D29" s="16">
        <v>0</v>
      </c>
      <c r="E29" s="42">
        <v>5795.71</v>
      </c>
      <c r="F29" s="43"/>
      <c r="G29" s="43"/>
      <c r="H29" s="43"/>
    </row>
    <row r="30" spans="1:8" ht="30" customHeight="1">
      <c r="A30" s="3" t="s">
        <v>58</v>
      </c>
      <c r="B30" s="24" t="s">
        <v>59</v>
      </c>
      <c r="C30" s="31"/>
      <c r="D30" s="18">
        <v>0</v>
      </c>
      <c r="E30" s="42"/>
      <c r="F30" s="43"/>
      <c r="G30" s="43"/>
      <c r="H30" s="43"/>
    </row>
    <row r="31" spans="1:8" ht="33" customHeight="1">
      <c r="A31" s="11" t="s">
        <v>55</v>
      </c>
      <c r="B31" s="21" t="s">
        <v>57</v>
      </c>
      <c r="C31" s="28">
        <f aca="true" t="shared" si="9" ref="C31:H31">C32+C60</f>
        <v>80980.56999999999</v>
      </c>
      <c r="D31" s="28">
        <f t="shared" si="9"/>
        <v>44097.02</v>
      </c>
      <c r="E31" s="51">
        <f t="shared" si="9"/>
        <v>52443.34</v>
      </c>
      <c r="F31" s="28">
        <f t="shared" si="9"/>
        <v>25373.7</v>
      </c>
      <c r="G31" s="28">
        <f t="shared" si="9"/>
        <v>26261.2</v>
      </c>
      <c r="H31" s="28">
        <f t="shared" si="9"/>
        <v>27120.5</v>
      </c>
    </row>
    <row r="32" spans="1:8" ht="78" customHeight="1">
      <c r="A32" s="2" t="s">
        <v>56</v>
      </c>
      <c r="B32" s="9" t="s">
        <v>23</v>
      </c>
      <c r="C32" s="19">
        <f aca="true" t="shared" si="10" ref="C32:H32">C34+C48+C51+C33</f>
        <v>80980.56999999999</v>
      </c>
      <c r="D32" s="19">
        <f t="shared" si="10"/>
        <v>44097.02</v>
      </c>
      <c r="E32" s="52">
        <f t="shared" si="10"/>
        <v>52443.34</v>
      </c>
      <c r="F32" s="19">
        <f t="shared" si="10"/>
        <v>25373.7</v>
      </c>
      <c r="G32" s="19">
        <f t="shared" si="10"/>
        <v>26261.2</v>
      </c>
      <c r="H32" s="19">
        <f t="shared" si="10"/>
        <v>27120.5</v>
      </c>
    </row>
    <row r="33" spans="1:8" ht="51" customHeight="1">
      <c r="A33" s="2" t="s">
        <v>98</v>
      </c>
      <c r="B33" s="9" t="s">
        <v>106</v>
      </c>
      <c r="C33" s="33">
        <v>23257.3</v>
      </c>
      <c r="D33" s="16">
        <v>22665.3</v>
      </c>
      <c r="E33" s="42">
        <v>22665.3</v>
      </c>
      <c r="F33" s="43">
        <v>25373.7</v>
      </c>
      <c r="G33" s="43">
        <v>26261.2</v>
      </c>
      <c r="H33" s="43">
        <v>27120.5</v>
      </c>
    </row>
    <row r="34" spans="1:8" ht="42.75" customHeight="1">
      <c r="A34" s="3" t="s">
        <v>89</v>
      </c>
      <c r="B34" s="24" t="s">
        <v>1</v>
      </c>
      <c r="C34" s="15">
        <f>C35+C40+C37+C38</f>
        <v>56336</v>
      </c>
      <c r="D34" s="15">
        <f>D35+D40+D37+D38</f>
        <v>21130.8</v>
      </c>
      <c r="E34" s="50">
        <f>E35+E40+E37+E38+E39</f>
        <v>24830.140000000003</v>
      </c>
      <c r="F34" s="15">
        <f>F35+F40+F37+F38</f>
        <v>0</v>
      </c>
      <c r="G34" s="15">
        <f>G35+G40+G37+G38</f>
        <v>0</v>
      </c>
      <c r="H34" s="15">
        <f>H35+H40+H37+H38</f>
        <v>0</v>
      </c>
    </row>
    <row r="35" spans="1:8" ht="159" customHeight="1">
      <c r="A35" s="3" t="s">
        <v>80</v>
      </c>
      <c r="B35" s="24" t="s">
        <v>0</v>
      </c>
      <c r="C35" s="18">
        <f aca="true" t="shared" si="11" ref="C35:H35">C36</f>
        <v>2680.65</v>
      </c>
      <c r="D35" s="18">
        <f t="shared" si="11"/>
        <v>0</v>
      </c>
      <c r="E35" s="48">
        <f t="shared" si="11"/>
        <v>3321.45</v>
      </c>
      <c r="F35" s="18">
        <f t="shared" si="11"/>
        <v>0</v>
      </c>
      <c r="G35" s="18">
        <f t="shared" si="11"/>
        <v>0</v>
      </c>
      <c r="H35" s="18">
        <f t="shared" si="11"/>
        <v>0</v>
      </c>
    </row>
    <row r="36" spans="1:8" ht="144" customHeight="1">
      <c r="A36" s="2" t="s">
        <v>61</v>
      </c>
      <c r="B36" s="9" t="s">
        <v>73</v>
      </c>
      <c r="C36" s="35">
        <v>2680.65</v>
      </c>
      <c r="D36" s="16">
        <v>0</v>
      </c>
      <c r="E36" s="42">
        <v>3321.45</v>
      </c>
      <c r="F36" s="43"/>
      <c r="G36" s="43"/>
      <c r="H36" s="43"/>
    </row>
    <row r="37" spans="1:8" ht="56.25" customHeight="1">
      <c r="A37" s="3" t="s">
        <v>74</v>
      </c>
      <c r="B37" s="29" t="s">
        <v>75</v>
      </c>
      <c r="C37" s="39">
        <v>43669.52</v>
      </c>
      <c r="D37" s="18">
        <v>13534</v>
      </c>
      <c r="E37" s="42">
        <v>2757.9</v>
      </c>
      <c r="F37" s="43"/>
      <c r="G37" s="43"/>
      <c r="H37" s="43"/>
    </row>
    <row r="38" spans="1:8" ht="65.25" customHeight="1">
      <c r="A38" s="24" t="s">
        <v>113</v>
      </c>
      <c r="B38" s="32" t="s">
        <v>114</v>
      </c>
      <c r="C38" s="39">
        <v>0</v>
      </c>
      <c r="D38" s="18">
        <v>0</v>
      </c>
      <c r="E38" s="42">
        <v>10352.6</v>
      </c>
      <c r="F38" s="43"/>
      <c r="G38" s="43"/>
      <c r="H38" s="43"/>
    </row>
    <row r="39" spans="1:8" ht="51" customHeight="1">
      <c r="A39" s="24" t="s">
        <v>115</v>
      </c>
      <c r="B39" s="31" t="s">
        <v>116</v>
      </c>
      <c r="C39" s="39">
        <v>0</v>
      </c>
      <c r="D39" s="18">
        <v>0</v>
      </c>
      <c r="E39" s="42">
        <v>1542.9</v>
      </c>
      <c r="F39" s="43"/>
      <c r="G39" s="43"/>
      <c r="H39" s="43"/>
    </row>
    <row r="40" spans="1:8" ht="30.75" customHeight="1">
      <c r="A40" s="3" t="s">
        <v>76</v>
      </c>
      <c r="B40" s="30" t="s">
        <v>5</v>
      </c>
      <c r="C40" s="18">
        <f>SUM(C41:C47)</f>
        <v>9985.83</v>
      </c>
      <c r="D40" s="18">
        <f>D42+D43+D41+D44+D46+D45</f>
        <v>7596.8</v>
      </c>
      <c r="E40" s="18">
        <f>SUM(E41:E47)</f>
        <v>6855.290000000001</v>
      </c>
      <c r="F40" s="18">
        <f>F42+F43+F41+F44+F46+F45</f>
        <v>0</v>
      </c>
      <c r="G40" s="18">
        <f>G42+G43+G41+G44+G46+G45</f>
        <v>0</v>
      </c>
      <c r="H40" s="18">
        <f>H42+H43+H41+H44+H46+H45</f>
        <v>0</v>
      </c>
    </row>
    <row r="41" spans="1:8" ht="36.75" customHeight="1">
      <c r="A41" s="2" t="s">
        <v>76</v>
      </c>
      <c r="B41" s="9" t="s">
        <v>70</v>
      </c>
      <c r="C41" s="35">
        <v>444.11</v>
      </c>
      <c r="D41" s="16">
        <v>438.9</v>
      </c>
      <c r="E41" s="44">
        <v>546.37</v>
      </c>
      <c r="F41" s="43"/>
      <c r="G41" s="43"/>
      <c r="H41" s="43"/>
    </row>
    <row r="42" spans="1:8" ht="30" customHeight="1">
      <c r="A42" s="2" t="s">
        <v>76</v>
      </c>
      <c r="B42" s="9" t="s">
        <v>71</v>
      </c>
      <c r="C42" s="35">
        <v>2840.8</v>
      </c>
      <c r="D42" s="16">
        <v>3035</v>
      </c>
      <c r="E42" s="44">
        <v>3035</v>
      </c>
      <c r="F42" s="43"/>
      <c r="G42" s="43"/>
      <c r="H42" s="43"/>
    </row>
    <row r="43" spans="1:8" ht="36" customHeight="1">
      <c r="A43" s="2" t="s">
        <v>76</v>
      </c>
      <c r="B43" s="9" t="s">
        <v>72</v>
      </c>
      <c r="C43" s="35">
        <v>1047.6</v>
      </c>
      <c r="D43" s="16">
        <v>1054.9</v>
      </c>
      <c r="E43" s="44">
        <v>1054.9</v>
      </c>
      <c r="F43" s="43"/>
      <c r="G43" s="43"/>
      <c r="H43" s="43"/>
    </row>
    <row r="44" spans="1:8" ht="39" customHeight="1">
      <c r="A44" s="2" t="s">
        <v>76</v>
      </c>
      <c r="B44" s="9" t="s">
        <v>77</v>
      </c>
      <c r="C44" s="35">
        <v>840.8</v>
      </c>
      <c r="D44" s="16">
        <v>852.8</v>
      </c>
      <c r="E44" s="44">
        <v>852.8</v>
      </c>
      <c r="F44" s="43"/>
      <c r="G44" s="43"/>
      <c r="H44" s="43"/>
    </row>
    <row r="45" spans="1:8" ht="32.25" customHeight="1">
      <c r="A45" s="2" t="s">
        <v>76</v>
      </c>
      <c r="B45" s="9" t="s">
        <v>100</v>
      </c>
      <c r="C45" s="35">
        <v>2240.99</v>
      </c>
      <c r="D45" s="16">
        <v>1165.2</v>
      </c>
      <c r="E45" s="44">
        <v>0</v>
      </c>
      <c r="F45" s="43"/>
      <c r="G45" s="43"/>
      <c r="H45" s="43"/>
    </row>
    <row r="46" spans="1:8" ht="33.75" customHeight="1">
      <c r="A46" s="2" t="s">
        <v>76</v>
      </c>
      <c r="B46" s="9" t="s">
        <v>95</v>
      </c>
      <c r="C46" s="35">
        <v>1849.04</v>
      </c>
      <c r="D46" s="16">
        <v>1050</v>
      </c>
      <c r="E46" s="44">
        <v>1050</v>
      </c>
      <c r="F46" s="43"/>
      <c r="G46" s="43"/>
      <c r="H46" s="43"/>
    </row>
    <row r="47" spans="1:8" ht="41.25" customHeight="1">
      <c r="A47" s="2" t="s">
        <v>76</v>
      </c>
      <c r="B47" s="9" t="s">
        <v>107</v>
      </c>
      <c r="C47" s="35">
        <v>722.49</v>
      </c>
      <c r="D47" s="16">
        <v>0</v>
      </c>
      <c r="E47" s="44">
        <v>316.22</v>
      </c>
      <c r="F47" s="43"/>
      <c r="G47" s="43"/>
      <c r="H47" s="43"/>
    </row>
    <row r="48" spans="1:8" ht="44.25" customHeight="1">
      <c r="A48" s="3" t="s">
        <v>81</v>
      </c>
      <c r="B48" s="24" t="s">
        <v>2</v>
      </c>
      <c r="C48" s="15">
        <f aca="true" t="shared" si="12" ref="C48:H48">C49+C50</f>
        <v>300.91999999999996</v>
      </c>
      <c r="D48" s="15">
        <f t="shared" si="12"/>
        <v>300.91999999999996</v>
      </c>
      <c r="E48" s="15">
        <f t="shared" si="12"/>
        <v>293.12</v>
      </c>
      <c r="F48" s="15">
        <f t="shared" si="12"/>
        <v>0</v>
      </c>
      <c r="G48" s="15">
        <f t="shared" si="12"/>
        <v>0</v>
      </c>
      <c r="H48" s="15">
        <f t="shared" si="12"/>
        <v>0</v>
      </c>
    </row>
    <row r="49" spans="1:8" ht="72.75" customHeight="1">
      <c r="A49" s="2" t="s">
        <v>82</v>
      </c>
      <c r="B49" s="9" t="s">
        <v>3</v>
      </c>
      <c r="C49" s="35">
        <v>297.4</v>
      </c>
      <c r="D49" s="16">
        <v>297.4</v>
      </c>
      <c r="E49" s="44">
        <v>289.6</v>
      </c>
      <c r="F49" s="43"/>
      <c r="G49" s="43"/>
      <c r="H49" s="43"/>
    </row>
    <row r="50" spans="1:8" ht="59.25" customHeight="1">
      <c r="A50" s="2" t="s">
        <v>83</v>
      </c>
      <c r="B50" s="9" t="s">
        <v>4</v>
      </c>
      <c r="C50" s="35">
        <v>3.52</v>
      </c>
      <c r="D50" s="16">
        <f>1+2.52</f>
        <v>3.52</v>
      </c>
      <c r="E50" s="44">
        <v>3.52</v>
      </c>
      <c r="F50" s="43"/>
      <c r="G50" s="43"/>
      <c r="H50" s="43"/>
    </row>
    <row r="51" spans="1:8" ht="38.25" customHeight="1">
      <c r="A51" s="3" t="s">
        <v>84</v>
      </c>
      <c r="B51" s="24" t="s">
        <v>16</v>
      </c>
      <c r="C51" s="14">
        <f aca="true" t="shared" si="13" ref="C51:H51">C52</f>
        <v>1086.3500000000001</v>
      </c>
      <c r="D51" s="14">
        <f t="shared" si="13"/>
        <v>0</v>
      </c>
      <c r="E51" s="14">
        <f t="shared" si="13"/>
        <v>4654.78</v>
      </c>
      <c r="F51" s="14">
        <f t="shared" si="13"/>
        <v>0</v>
      </c>
      <c r="G51" s="14">
        <f t="shared" si="13"/>
        <v>0</v>
      </c>
      <c r="H51" s="14">
        <f t="shared" si="13"/>
        <v>0</v>
      </c>
    </row>
    <row r="52" spans="1:8" ht="51.75" customHeight="1">
      <c r="A52" s="3" t="s">
        <v>85</v>
      </c>
      <c r="B52" s="24" t="s">
        <v>9</v>
      </c>
      <c r="C52" s="18">
        <f aca="true" t="shared" si="14" ref="C52:H52">SUM(C53:C59)</f>
        <v>1086.3500000000001</v>
      </c>
      <c r="D52" s="18">
        <f t="shared" si="14"/>
        <v>0</v>
      </c>
      <c r="E52" s="18">
        <f t="shared" si="14"/>
        <v>4654.78</v>
      </c>
      <c r="F52" s="18">
        <f t="shared" si="14"/>
        <v>0</v>
      </c>
      <c r="G52" s="18">
        <f t="shared" si="14"/>
        <v>0</v>
      </c>
      <c r="H52" s="18">
        <f t="shared" si="14"/>
        <v>0</v>
      </c>
    </row>
    <row r="53" spans="1:8" ht="52.5">
      <c r="A53" s="2" t="s">
        <v>85</v>
      </c>
      <c r="B53" s="9" t="s">
        <v>108</v>
      </c>
      <c r="C53" s="40">
        <v>30</v>
      </c>
      <c r="D53" s="16">
        <v>0</v>
      </c>
      <c r="E53" s="44">
        <v>150</v>
      </c>
      <c r="F53" s="43"/>
      <c r="G53" s="43"/>
      <c r="H53" s="43"/>
    </row>
    <row r="54" spans="1:8" ht="52.5">
      <c r="A54" s="2" t="s">
        <v>85</v>
      </c>
      <c r="B54" s="9" t="s">
        <v>91</v>
      </c>
      <c r="C54" s="35">
        <v>66.72</v>
      </c>
      <c r="D54" s="16">
        <v>0</v>
      </c>
      <c r="E54" s="44">
        <v>55.6</v>
      </c>
      <c r="F54" s="43"/>
      <c r="G54" s="43"/>
      <c r="H54" s="43"/>
    </row>
    <row r="55" spans="1:8" ht="52.5">
      <c r="A55" s="2" t="s">
        <v>85</v>
      </c>
      <c r="B55" s="9" t="s">
        <v>92</v>
      </c>
      <c r="C55" s="40">
        <v>100</v>
      </c>
      <c r="D55" s="16">
        <v>0</v>
      </c>
      <c r="E55" s="44">
        <v>0</v>
      </c>
      <c r="F55" s="43"/>
      <c r="G55" s="43"/>
      <c r="H55" s="43"/>
    </row>
    <row r="56" spans="1:8" ht="32.25" customHeight="1">
      <c r="A56" s="2" t="s">
        <v>85</v>
      </c>
      <c r="B56" s="9" t="s">
        <v>117</v>
      </c>
      <c r="C56" s="40">
        <v>0</v>
      </c>
      <c r="D56" s="16">
        <v>0</v>
      </c>
      <c r="E56" s="44">
        <v>407.69</v>
      </c>
      <c r="F56" s="43"/>
      <c r="G56" s="43"/>
      <c r="H56" s="43"/>
    </row>
    <row r="57" spans="1:8" ht="30.75" customHeight="1">
      <c r="A57" s="2" t="s">
        <v>85</v>
      </c>
      <c r="B57" s="9" t="s">
        <v>118</v>
      </c>
      <c r="C57" s="40">
        <v>0</v>
      </c>
      <c r="D57" s="16">
        <v>0</v>
      </c>
      <c r="E57" s="44">
        <v>4041.49</v>
      </c>
      <c r="F57" s="43"/>
      <c r="G57" s="43"/>
      <c r="H57" s="43"/>
    </row>
    <row r="58" spans="1:8" ht="61.5" customHeight="1">
      <c r="A58" s="2" t="s">
        <v>85</v>
      </c>
      <c r="B58" s="9" t="s">
        <v>109</v>
      </c>
      <c r="C58" s="35">
        <v>714.83</v>
      </c>
      <c r="D58" s="16">
        <v>0</v>
      </c>
      <c r="E58" s="44"/>
      <c r="F58" s="43"/>
      <c r="G58" s="43"/>
      <c r="H58" s="43"/>
    </row>
    <row r="59" spans="1:8" ht="53.25" customHeight="1">
      <c r="A59" s="2" t="s">
        <v>85</v>
      </c>
      <c r="B59" s="9" t="s">
        <v>110</v>
      </c>
      <c r="C59" s="35">
        <v>174.8</v>
      </c>
      <c r="D59" s="16">
        <v>0</v>
      </c>
      <c r="E59" s="44"/>
      <c r="F59" s="43"/>
      <c r="G59" s="43"/>
      <c r="H59" s="43"/>
    </row>
    <row r="60" spans="1:8" ht="38.25" customHeight="1">
      <c r="A60" s="2" t="s">
        <v>119</v>
      </c>
      <c r="B60" s="9" t="s">
        <v>120</v>
      </c>
      <c r="C60" s="35"/>
      <c r="D60" s="16"/>
      <c r="E60" s="44"/>
      <c r="F60" s="43"/>
      <c r="G60" s="43"/>
      <c r="H60" s="43"/>
    </row>
    <row r="61" spans="1:8" ht="79.5" customHeight="1">
      <c r="A61" s="2" t="s">
        <v>86</v>
      </c>
      <c r="B61" s="9" t="s">
        <v>68</v>
      </c>
      <c r="C61" s="35"/>
      <c r="D61" s="16"/>
      <c r="E61" s="44"/>
      <c r="F61" s="43"/>
      <c r="G61" s="43"/>
      <c r="H61" s="43"/>
    </row>
    <row r="62" spans="1:8" ht="48" customHeight="1">
      <c r="A62" s="1"/>
      <c r="B62" s="12" t="s">
        <v>22</v>
      </c>
      <c r="C62" s="17">
        <f aca="true" t="shared" si="15" ref="C62:H62">C9+C31</f>
        <v>100940.15</v>
      </c>
      <c r="D62" s="17">
        <f t="shared" si="15"/>
        <v>62842.42</v>
      </c>
      <c r="E62" s="17">
        <f t="shared" si="15"/>
        <v>78484.45</v>
      </c>
      <c r="F62" s="17">
        <f t="shared" si="15"/>
        <v>46093.7</v>
      </c>
      <c r="G62" s="17">
        <f t="shared" si="15"/>
        <v>47211.2</v>
      </c>
      <c r="H62" s="17">
        <f t="shared" si="15"/>
        <v>48220.5</v>
      </c>
    </row>
    <row r="63" ht="52.5" customHeight="1"/>
  </sheetData>
  <sheetProtection/>
  <mergeCells count="6">
    <mergeCell ref="B1:D1"/>
    <mergeCell ref="B2:D2"/>
    <mergeCell ref="B3:D3"/>
    <mergeCell ref="B4:D4"/>
    <mergeCell ref="A6:H6"/>
    <mergeCell ref="A7:H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allod</dc:creator>
  <cp:keywords/>
  <dc:description/>
  <cp:lastModifiedBy>allod</cp:lastModifiedBy>
  <cp:lastPrinted>2023-07-10T08:26:04Z</cp:lastPrinted>
  <dcterms:created xsi:type="dcterms:W3CDTF">2015-07-21T13:23:07Z</dcterms:created>
  <dcterms:modified xsi:type="dcterms:W3CDTF">2023-10-04T13:58:22Z</dcterms:modified>
  <cp:category/>
  <cp:version/>
  <cp:contentType/>
  <cp:contentStatus/>
</cp:coreProperties>
</file>