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Приложение 2 доходы год 2021" sheetId="1" r:id="rId1"/>
    <sheet name="Приложение 2 доходы анал 2021 " sheetId="2" r:id="rId2"/>
  </sheets>
  <definedNames/>
  <calcPr fullCalcOnLoad="1"/>
</workbook>
</file>

<file path=xl/sharedStrings.xml><?xml version="1.0" encoding="utf-8"?>
<sst xmlns="http://schemas.openxmlformats.org/spreadsheetml/2006/main" count="235" uniqueCount="105">
  <si>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</si>
  <si>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</si>
  <si>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</si>
  <si>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</si>
  <si>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</si>
  <si>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</si>
  <si>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</si>
  <si>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</si>
  <si>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</si>
  <si>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</si>
  <si>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</si>
  <si>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</si>
  <si>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</si>
  <si>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</si>
  <si>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</t>
  </si>
  <si>
    <t>Налог на доходы физических лиц</t>
  </si>
  <si>
    <t>Иные межбюджетные трансферты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</si>
  <si>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</si>
  <si>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</si>
  <si>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</si>
  <si>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</si>
  <si>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</si>
  <si>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</si>
  <si>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БЕЗВОЗМЕЗДНЫЕ ПОСТУПЛЕНИЯ ОТ ДРУГИХ БЮДЖЕТОВ БЮДЖЕТНОЙ СИСТЕМЫ РОССИЙСКОЙ ФЕДЕРАЦИИ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</si>
  <si>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</si>
  <si>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</si>
  <si>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</si>
  <si>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</si>
  <si>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к Решению Совета депутатов</t>
  </si>
  <si>
    <t>Кобринского сельского поселения</t>
  </si>
  <si>
    <t>Код бюджетной классификации</t>
  </si>
  <si>
    <t>Источник доходов</t>
  </si>
  <si>
    <t>1 01 02000 01 0000 110</t>
  </si>
  <si>
    <t>НАЛОГИ НА ПРИБЫЛЬ. ДОХОДЫ</t>
  </si>
  <si>
    <t>1 01 00000 01 0000 110</t>
  </si>
  <si>
    <t xml:space="preserve"> 1 03 02000 01 0000 110</t>
  </si>
  <si>
    <t xml:space="preserve"> 1 03 00000 01 0000 110</t>
  </si>
  <si>
    <t>1 05 00000 01 0000 110</t>
  </si>
  <si>
    <t>НАЛОГИ НА СОВОКУПНЫЙ ДОХОД</t>
  </si>
  <si>
    <t>1 06 00000 00 0000 110</t>
  </si>
  <si>
    <t>НАЛОГИ НА ИМУЩЕСТВО</t>
  </si>
  <si>
    <t>1 05 03000 01 0000 110</t>
  </si>
  <si>
    <t>1 06 01000 00 0000 110</t>
  </si>
  <si>
    <t>1 06 06000 00 0000 110</t>
  </si>
  <si>
    <t xml:space="preserve"> 1 11 00000 00 0000 000</t>
  </si>
  <si>
    <t>1 11 05075 10 0000 120</t>
  </si>
  <si>
    <t>1 11 09045 10 0000 120</t>
  </si>
  <si>
    <t>1 13 00000 00 0000 000</t>
  </si>
  <si>
    <t>1 13 01995 10 0509 130</t>
  </si>
  <si>
    <t xml:space="preserve"> 1 17 01050 10 0000 180</t>
  </si>
  <si>
    <t>1 17 05050 10 0000 180</t>
  </si>
  <si>
    <t>1 17 00000 00 0000 180</t>
  </si>
  <si>
    <t>2 00 00000 00 0000 000</t>
  </si>
  <si>
    <t>2 02 00000 00 0000 000</t>
  </si>
  <si>
    <t>БЕЗВОЗМЕЗДНЫЕ ПОСТУПЛЕНИЯ, в т. ч.</t>
  </si>
  <si>
    <t>1 13 02995 10 0000 130</t>
  </si>
  <si>
    <t>2 02 20216 10 0000 151</t>
  </si>
  <si>
    <t>Прочие субсидии бюджетам сельских поселений КЦ 1055</t>
  </si>
  <si>
    <t>Прочие субсидии бюджетам сельских поселений КЦ 1022</t>
  </si>
  <si>
    <t>Прочие субсидии бюджетам сельских поселений КЦ 1077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</si>
  <si>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КЦ 1043</t>
  </si>
  <si>
    <t>2 02 20077 10 0000 150</t>
  </si>
  <si>
    <t>2 02 29999 10 0000 150</t>
  </si>
  <si>
    <t>Прочие субсидии бюджетам сельских поселений КЦ 1083</t>
  </si>
  <si>
    <t>1 14 00000 10 0000 410</t>
  </si>
  <si>
    <t>ДОХОДЫ ОТ ПРОДАЖИ МАТЕРИАЛЬНЫХ И НЕМАТЕРИАЛЬНЫХ АКТИВОВ</t>
  </si>
  <si>
    <t>2 02 20216 10 0000 150</t>
  </si>
  <si>
    <t>2 02 30000 00 0000 150</t>
  </si>
  <si>
    <t>2 02 35118 10 0000 150</t>
  </si>
  <si>
    <t xml:space="preserve"> 2 02 30024 10 0000 150</t>
  </si>
  <si>
    <t>2 02 40000 00 0000 150</t>
  </si>
  <si>
    <t>2 02 49999 10 0000 150</t>
  </si>
  <si>
    <t>2 02 20301 10 0000 150</t>
  </si>
  <si>
    <t>2 02 20000 00 0000 150</t>
  </si>
  <si>
    <t>Прочие межбюджетные трансферты, передаваемые бюджетам сельских поселений  КЦ 09</t>
  </si>
  <si>
    <t>Прочие межбюджетные трансферты, передаваемые бюджетам сельских поселений  КЦ 10</t>
  </si>
  <si>
    <t>Прочие межбюджетные трансферты, передаваемые бюджетам сельских поселений  КЦ 11</t>
  </si>
  <si>
    <t>НАЛОГИ НА ТОВАРЫ (РАБОТЫ, УСЛУГИ), РЕАЛИЗУЕМЫЕ НА ТЕРРИТОРИИ  РФ</t>
  </si>
  <si>
    <t>Прочие субсидии бюджетам сельских поселений КЦ 1089</t>
  </si>
  <si>
    <t>% исполнения</t>
  </si>
  <si>
    <t>Приложение 2</t>
  </si>
  <si>
    <t xml:space="preserve">Дотации бюджетам сельских поселений на выравнивание бюджетной обеспеченности </t>
  </si>
  <si>
    <t>Субсидия на бюджетные инвестиции в объекты капитального строительства КЦ 2012</t>
  </si>
  <si>
    <t>поступления доходов в бюджет Кобринского сельского поселения на 2021 год</t>
  </si>
  <si>
    <t>Утверждено бюджет на 2021 год  тыс. руб.</t>
  </si>
  <si>
    <t xml:space="preserve"> 2 02 16001 10 0000 150</t>
  </si>
  <si>
    <t>Прочие субсидии бюджетам сельских поселений КЦ 1084</t>
  </si>
  <si>
    <t>Прочие субсидии бюджетам сельских поселений КЦ 1094</t>
  </si>
  <si>
    <t>1 11 05025 10 0000 120</t>
  </si>
  <si>
    <t>Доходы, получаемые в виде арендной платы</t>
  </si>
  <si>
    <t>1 14 06025 10 0000 430</t>
  </si>
  <si>
    <t>Доходы от продажи земельных участков, находящихся в собственности сельских поселений</t>
  </si>
  <si>
    <t xml:space="preserve">Субсидияна переселение граждан из аварийного фонда </t>
  </si>
  <si>
    <t>2 02 20299 10 0000 150</t>
  </si>
  <si>
    <t>Прочие межбюджетные трансферты, передаваемые бюджетам сельских поселений  КЦ 54</t>
  </si>
  <si>
    <t>ШТРАФЫ, САНКЦИИ, ВОЗМЕЩЕНИЕ УЩЕРБА</t>
  </si>
  <si>
    <t>1 16 00000 10 0000 140</t>
  </si>
  <si>
    <t>1 16 07010 10 0000 140</t>
  </si>
  <si>
    <t>Штравы, неустойки, пени, уплаченные в случае просрочки исполнения поставщиком обязательств</t>
  </si>
  <si>
    <t>Прочие межбюджетные трансферты, передаваемые бюджетам сельских поселений  КЦ 58</t>
  </si>
  <si>
    <t>1 14 01025 10 0000 430</t>
  </si>
  <si>
    <t>№      от     .02.2022  г.</t>
  </si>
  <si>
    <t>Исполнено за год  2020        тыс. руб.</t>
  </si>
  <si>
    <t>Исполнено за  2021 год        тыс. руб.</t>
  </si>
  <si>
    <t>№14 от 28.04.2022г.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</si>
</sst>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0.0"/>
    <numFmt numFmtId="174" formatCode="0.000"/>
    <numFmt numFmtId="175" formatCode="0.000000"/>
    <numFmt numFmtId="176" formatCode="0.00000"/>
    <numFmt numFmtId="177" formatCode="0.0000"/>
    <numFmt numFmtId="178" formatCode="0.0000000"/>
    <numFmt numFmtId="179" formatCode="0.00000000"/>
    <numFmt numFmtId="180" formatCode="0.000000000"/>
    <numFmt numFmtId="181" formatCode="0.000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7"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6" fillId="33" borderId="10" xfId="33" applyNumberFormat="1" applyFont="1" applyFill="1" applyBorder="1" applyAlignment="1">
      <alignment horizontal="center" vertical="center" wrapText="1" readingOrder="1"/>
      <protection/>
    </xf>
    <xf numFmtId="0" fontId="6" fillId="33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34" borderId="12" xfId="33" applyNumberFormat="1" applyFont="1" applyFill="1" applyBorder="1" applyAlignment="1">
      <alignment horizontal="left" vertical="center" wrapText="1" readingOrder="1"/>
      <protection/>
    </xf>
    <xf numFmtId="0" fontId="7" fillId="34" borderId="13" xfId="33" applyNumberFormat="1" applyFont="1" applyFill="1" applyBorder="1" applyAlignment="1">
      <alignment horizontal="left" vertical="center" wrapText="1" readingOrder="1"/>
      <protection/>
    </xf>
    <xf numFmtId="4" fontId="7" fillId="34" borderId="10" xfId="33" applyNumberFormat="1" applyFont="1" applyFill="1" applyBorder="1" applyAlignment="1">
      <alignment horizontal="center" vertical="center" wrapText="1" readingOrder="1"/>
      <protection/>
    </xf>
    <xf numFmtId="173" fontId="8" fillId="35" borderId="10" xfId="0" applyNumberFormat="1" applyFont="1" applyFill="1" applyBorder="1" applyAlignment="1">
      <alignment horizontal="center" vertical="center"/>
    </xf>
    <xf numFmtId="0" fontId="7" fillId="34" borderId="14" xfId="33" applyNumberFormat="1" applyFont="1" applyFill="1" applyBorder="1" applyAlignment="1">
      <alignment horizontal="left" vertical="center" wrapText="1" readingOrder="1"/>
      <protection/>
    </xf>
    <xf numFmtId="0" fontId="7" fillId="34" borderId="15" xfId="33" applyNumberFormat="1" applyFont="1" applyFill="1" applyBorder="1" applyAlignment="1">
      <alignment horizontal="left" vertical="center" wrapText="1" readingOrder="1"/>
      <protection/>
    </xf>
    <xf numFmtId="0" fontId="6" fillId="0" borderId="14" xfId="33" applyNumberFormat="1" applyFont="1" applyFill="1" applyBorder="1" applyAlignment="1">
      <alignment horizontal="left" vertical="center" wrapText="1" readingOrder="1"/>
      <protection/>
    </xf>
    <xf numFmtId="0" fontId="6" fillId="36" borderId="15" xfId="33" applyNumberFormat="1" applyFont="1" applyFill="1" applyBorder="1" applyAlignment="1">
      <alignment horizontal="left" vertical="center" wrapText="1" readingOrder="1"/>
      <protection/>
    </xf>
    <xf numFmtId="4" fontId="6" fillId="36" borderId="10" xfId="33" applyNumberFormat="1" applyFont="1" applyFill="1" applyBorder="1" applyAlignment="1">
      <alignment horizontal="center" vertical="center" wrapText="1" readingOrder="1"/>
      <protection/>
    </xf>
    <xf numFmtId="4" fontId="6" fillId="36" borderId="10" xfId="33" applyNumberFormat="1" applyFont="1" applyFill="1" applyBorder="1" applyAlignment="1">
      <alignment horizontal="center" wrapText="1" readingOrder="1"/>
      <protection/>
    </xf>
    <xf numFmtId="173" fontId="5" fillId="0" borderId="10" xfId="0" applyNumberFormat="1" applyFont="1" applyFill="1" applyBorder="1" applyAlignment="1">
      <alignment horizontal="center" vertical="center"/>
    </xf>
    <xf numFmtId="0" fontId="7" fillId="0" borderId="14" xfId="33" applyNumberFormat="1" applyFont="1" applyFill="1" applyBorder="1" applyAlignment="1">
      <alignment horizontal="left" vertical="center" wrapText="1" readingOrder="1"/>
      <protection/>
    </xf>
    <xf numFmtId="0" fontId="7" fillId="0" borderId="15" xfId="33" applyNumberFormat="1" applyFont="1" applyFill="1" applyBorder="1" applyAlignment="1">
      <alignment horizontal="left" vertical="center" wrapText="1" readingOrder="1"/>
      <protection/>
    </xf>
    <xf numFmtId="4" fontId="7" fillId="0" borderId="10" xfId="33" applyNumberFormat="1" applyFont="1" applyFill="1" applyBorder="1" applyAlignment="1">
      <alignment horizontal="center" vertical="center" wrapText="1" readingOrder="1"/>
      <protection/>
    </xf>
    <xf numFmtId="0" fontId="8" fillId="0" borderId="10" xfId="0" applyFont="1" applyFill="1" applyBorder="1" applyAlignment="1">
      <alignment horizontal="center" readingOrder="1"/>
    </xf>
    <xf numFmtId="173" fontId="8" fillId="0" borderId="10" xfId="0" applyNumberFormat="1" applyFont="1" applyFill="1" applyBorder="1" applyAlignment="1">
      <alignment horizontal="center" vertical="center"/>
    </xf>
    <xf numFmtId="0" fontId="6" fillId="0" borderId="15" xfId="33" applyNumberFormat="1" applyFont="1" applyFill="1" applyBorder="1" applyAlignment="1">
      <alignment horizontal="left" vertical="center" wrapText="1" readingOrder="1"/>
      <protection/>
    </xf>
    <xf numFmtId="4" fontId="6" fillId="0" borderId="10" xfId="33" applyNumberFormat="1" applyFont="1" applyFill="1" applyBorder="1" applyAlignment="1">
      <alignment horizontal="center" vertical="center" wrapText="1" readingOrder="1"/>
      <protection/>
    </xf>
    <xf numFmtId="4" fontId="7" fillId="0" borderId="10" xfId="3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readingOrder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readingOrder="1"/>
    </xf>
    <xf numFmtId="4" fontId="8" fillId="0" borderId="10" xfId="0" applyNumberFormat="1" applyFont="1" applyFill="1" applyBorder="1" applyAlignment="1">
      <alignment horizontal="center" vertical="center"/>
    </xf>
    <xf numFmtId="4" fontId="7" fillId="34" borderId="10" xfId="33" applyNumberFormat="1" applyFont="1" applyFill="1" applyBorder="1" applyAlignment="1">
      <alignment horizontal="center" vertical="center" wrapText="1"/>
      <protection/>
    </xf>
    <xf numFmtId="0" fontId="6" fillId="0" borderId="14" xfId="33" applyNumberFormat="1" applyFont="1" applyFill="1" applyBorder="1" applyAlignment="1">
      <alignment vertical="center" wrapText="1" readingOrder="1"/>
      <protection/>
    </xf>
    <xf numFmtId="4" fontId="6" fillId="0" borderId="10" xfId="33" applyNumberFormat="1" applyFont="1" applyFill="1" applyBorder="1" applyAlignment="1">
      <alignment horizontal="center" vertical="center" wrapText="1"/>
      <protection/>
    </xf>
    <xf numFmtId="2" fontId="8" fillId="0" borderId="10" xfId="0" applyNumberFormat="1" applyFont="1" applyFill="1" applyBorder="1" applyAlignment="1">
      <alignment horizontal="center" vertical="center" readingOrder="1"/>
    </xf>
    <xf numFmtId="4" fontId="5" fillId="0" borderId="10" xfId="0" applyNumberFormat="1" applyFont="1" applyFill="1" applyBorder="1" applyAlignment="1">
      <alignment horizontal="center" vertical="center" readingOrder="1"/>
    </xf>
    <xf numFmtId="2" fontId="5" fillId="0" borderId="10" xfId="0" applyNumberFormat="1" applyFont="1" applyFill="1" applyBorder="1" applyAlignment="1">
      <alignment horizontal="center" vertical="center" readingOrder="1"/>
    </xf>
    <xf numFmtId="4" fontId="6" fillId="0" borderId="10" xfId="33" applyNumberFormat="1" applyFont="1" applyFill="1" applyBorder="1" applyAlignment="1">
      <alignment horizontal="center" wrapText="1" readingOrder="1"/>
      <protection/>
    </xf>
    <xf numFmtId="0" fontId="6" fillId="34" borderId="14" xfId="33" applyNumberFormat="1" applyFont="1" applyFill="1" applyBorder="1" applyAlignment="1">
      <alignment horizontal="left" vertical="center" wrapText="1" readingOrder="1"/>
      <protection/>
    </xf>
    <xf numFmtId="0" fontId="6" fillId="34" borderId="15" xfId="33" applyNumberFormat="1" applyFont="1" applyFill="1" applyBorder="1" applyAlignment="1">
      <alignment horizontal="left" vertical="center" wrapText="1" readingOrder="1"/>
      <protection/>
    </xf>
    <xf numFmtId="4" fontId="6" fillId="34" borderId="10" xfId="33" applyNumberFormat="1" applyFont="1" applyFill="1" applyBorder="1" applyAlignment="1">
      <alignment horizontal="center" vertical="center" wrapText="1"/>
      <protection/>
    </xf>
    <xf numFmtId="173" fontId="5" fillId="35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readingOrder="1"/>
    </xf>
    <xf numFmtId="0" fontId="6" fillId="0" borderId="16" xfId="33" applyNumberFormat="1" applyFont="1" applyFill="1" applyBorder="1" applyAlignment="1">
      <alignment horizontal="left" vertical="center" wrapText="1" readingOrder="1"/>
      <protection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distributed" wrapText="1"/>
    </xf>
    <xf numFmtId="0" fontId="2" fillId="0" borderId="17" xfId="0" applyFont="1" applyFill="1" applyBorder="1" applyAlignment="1">
      <alignment horizontal="center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tabSelected="1" workbookViewId="0" topLeftCell="A1">
      <selection activeCell="G6" sqref="G6"/>
    </sheetView>
  </sheetViews>
  <sheetFormatPr defaultColWidth="9.140625" defaultRowHeight="15"/>
  <cols>
    <col min="1" max="1" width="16.421875" style="0" customWidth="1"/>
    <col min="2" max="2" width="37.8515625" style="0" customWidth="1"/>
    <col min="3" max="3" width="11.421875" style="0" customWidth="1"/>
    <col min="4" max="4" width="10.00390625" style="0" customWidth="1"/>
    <col min="5" max="5" width="6.7109375" style="0" customWidth="1"/>
  </cols>
  <sheetData>
    <row r="1" spans="2:5" ht="15">
      <c r="B1" s="42" t="s">
        <v>80</v>
      </c>
      <c r="C1" s="42"/>
      <c r="D1" s="42"/>
      <c r="E1" s="42"/>
    </row>
    <row r="2" spans="2:5" ht="15">
      <c r="B2" s="43" t="s">
        <v>28</v>
      </c>
      <c r="C2" s="43"/>
      <c r="D2" s="43"/>
      <c r="E2" s="43"/>
    </row>
    <row r="3" spans="2:5" ht="15">
      <c r="B3" s="43" t="s">
        <v>29</v>
      </c>
      <c r="C3" s="43"/>
      <c r="D3" s="43"/>
      <c r="E3" s="43"/>
    </row>
    <row r="4" spans="1:5" ht="15">
      <c r="A4" s="1"/>
      <c r="B4" s="43" t="s">
        <v>104</v>
      </c>
      <c r="C4" s="43"/>
      <c r="D4" s="43"/>
      <c r="E4" s="43"/>
    </row>
    <row r="5" ht="8.25" customHeight="1">
      <c r="B5" s="2"/>
    </row>
    <row r="6" spans="1:5" ht="21.75" customHeight="1">
      <c r="A6" s="44" t="s">
        <v>27</v>
      </c>
      <c r="B6" s="44"/>
      <c r="C6" s="44"/>
      <c r="D6" s="44"/>
      <c r="E6" s="44"/>
    </row>
    <row r="7" spans="1:5" ht="39.75" customHeight="1">
      <c r="A7" s="45" t="s">
        <v>83</v>
      </c>
      <c r="B7" s="45"/>
      <c r="C7" s="45"/>
      <c r="D7" s="45"/>
      <c r="E7" s="45"/>
    </row>
    <row r="8" spans="1:5" ht="35.25" customHeight="1">
      <c r="A8" s="3" t="s">
        <v>30</v>
      </c>
      <c r="B8" s="4" t="s">
        <v>31</v>
      </c>
      <c r="C8" s="3" t="s">
        <v>84</v>
      </c>
      <c r="D8" s="5" t="s">
        <v>103</v>
      </c>
      <c r="E8" s="5" t="s">
        <v>79</v>
      </c>
    </row>
    <row r="9" spans="1:5" ht="22.5" customHeight="1">
      <c r="A9" s="6"/>
      <c r="B9" s="7" t="s">
        <v>13</v>
      </c>
      <c r="C9" s="8">
        <f>C10+C20</f>
        <v>18334.64</v>
      </c>
      <c r="D9" s="8">
        <f>D10+D20</f>
        <v>20451.210000000003</v>
      </c>
      <c r="E9" s="9">
        <f aca="true" t="shared" si="0" ref="E9:E14">D9/C9*100</f>
        <v>111.54410449291616</v>
      </c>
    </row>
    <row r="10" spans="1:5" ht="18" customHeight="1">
      <c r="A10" s="10"/>
      <c r="B10" s="11" t="s">
        <v>26</v>
      </c>
      <c r="C10" s="8">
        <f>C12+C14+C18+C19+C15</f>
        <v>17424.8</v>
      </c>
      <c r="D10" s="8">
        <f>D12+D14+D18+D19+D15</f>
        <v>19443.13</v>
      </c>
      <c r="E10" s="9">
        <f t="shared" si="0"/>
        <v>111.5830884716037</v>
      </c>
    </row>
    <row r="11" spans="1:5" ht="18.75" customHeight="1">
      <c r="A11" s="12" t="s">
        <v>34</v>
      </c>
      <c r="B11" s="13" t="s">
        <v>33</v>
      </c>
      <c r="C11" s="14">
        <f>C12</f>
        <v>2526.8</v>
      </c>
      <c r="D11" s="15">
        <f>D12</f>
        <v>2931.41</v>
      </c>
      <c r="E11" s="16">
        <f t="shared" si="0"/>
        <v>116.01274339085008</v>
      </c>
    </row>
    <row r="12" spans="1:5" ht="17.25" customHeight="1">
      <c r="A12" s="17" t="s">
        <v>32</v>
      </c>
      <c r="B12" s="18" t="s">
        <v>15</v>
      </c>
      <c r="C12" s="19">
        <v>2526.8</v>
      </c>
      <c r="D12" s="20">
        <v>2931.41</v>
      </c>
      <c r="E12" s="21">
        <f t="shared" si="0"/>
        <v>116.01274339085008</v>
      </c>
    </row>
    <row r="13" spans="1:5" ht="27.75" customHeight="1">
      <c r="A13" s="12" t="s">
        <v>36</v>
      </c>
      <c r="B13" s="22" t="s">
        <v>77</v>
      </c>
      <c r="C13" s="23">
        <f>C14</f>
        <v>3880</v>
      </c>
      <c r="D13" s="23">
        <f>D14</f>
        <v>4497.62</v>
      </c>
      <c r="E13" s="16">
        <f t="shared" si="0"/>
        <v>115.9180412371134</v>
      </c>
    </row>
    <row r="14" spans="1:5" ht="26.25" customHeight="1">
      <c r="A14" s="17" t="s">
        <v>35</v>
      </c>
      <c r="B14" s="18" t="s">
        <v>24</v>
      </c>
      <c r="C14" s="24">
        <v>3880</v>
      </c>
      <c r="D14" s="25">
        <v>4497.62</v>
      </c>
      <c r="E14" s="21">
        <f t="shared" si="0"/>
        <v>115.9180412371134</v>
      </c>
    </row>
    <row r="15" spans="1:5" ht="18.75" customHeight="1">
      <c r="A15" s="12" t="s">
        <v>37</v>
      </c>
      <c r="B15" s="22" t="s">
        <v>38</v>
      </c>
      <c r="C15" s="26">
        <f>C16</f>
        <v>18</v>
      </c>
      <c r="D15" s="27">
        <f>D16</f>
        <v>18.22</v>
      </c>
      <c r="E15" s="16">
        <v>0</v>
      </c>
    </row>
    <row r="16" spans="1:5" ht="17.25" customHeight="1">
      <c r="A16" s="17" t="s">
        <v>41</v>
      </c>
      <c r="B16" s="18" t="s">
        <v>18</v>
      </c>
      <c r="C16" s="28">
        <v>18</v>
      </c>
      <c r="D16" s="20">
        <v>18.22</v>
      </c>
      <c r="E16" s="21">
        <f aca="true" t="shared" si="1" ref="E16:E24">D16/C16*100</f>
        <v>101.22222222222221</v>
      </c>
    </row>
    <row r="17" spans="1:5" ht="21">
      <c r="A17" s="12" t="s">
        <v>39</v>
      </c>
      <c r="B17" s="22" t="s">
        <v>40</v>
      </c>
      <c r="C17" s="26">
        <f>C18+C19</f>
        <v>11000</v>
      </c>
      <c r="D17" s="27">
        <f>D18+D19</f>
        <v>11995.88</v>
      </c>
      <c r="E17" s="16">
        <f t="shared" si="1"/>
        <v>109.05345454545454</v>
      </c>
    </row>
    <row r="18" spans="1:5" ht="22.5">
      <c r="A18" s="17" t="s">
        <v>42</v>
      </c>
      <c r="B18" s="18" t="s">
        <v>14</v>
      </c>
      <c r="C18" s="24">
        <v>700</v>
      </c>
      <c r="D18" s="20">
        <v>826.56</v>
      </c>
      <c r="E18" s="21">
        <f t="shared" si="1"/>
        <v>118.07999999999998</v>
      </c>
    </row>
    <row r="19" spans="1:5" ht="22.5">
      <c r="A19" s="17" t="s">
        <v>43</v>
      </c>
      <c r="B19" s="18" t="s">
        <v>17</v>
      </c>
      <c r="C19" s="24">
        <v>10300</v>
      </c>
      <c r="D19" s="20">
        <v>11169.32</v>
      </c>
      <c r="E19" s="21">
        <f t="shared" si="1"/>
        <v>108.44</v>
      </c>
    </row>
    <row r="20" spans="1:5" ht="23.25" customHeight="1">
      <c r="A20" s="10"/>
      <c r="B20" s="11" t="s">
        <v>25</v>
      </c>
      <c r="C20" s="29">
        <f>C21+C25+C28</f>
        <v>909.84</v>
      </c>
      <c r="D20" s="8">
        <f>D21+D25+D28+D33+D31</f>
        <v>1008.08</v>
      </c>
      <c r="E20" s="9">
        <f t="shared" si="1"/>
        <v>110.7975028576453</v>
      </c>
    </row>
    <row r="21" spans="1:5" ht="45" customHeight="1">
      <c r="A21" s="30" t="s">
        <v>44</v>
      </c>
      <c r="B21" s="22" t="s">
        <v>21</v>
      </c>
      <c r="C21" s="31">
        <f>C23+C24+C22</f>
        <v>887.47</v>
      </c>
      <c r="D21" s="23">
        <f>D23+D24+D22</f>
        <v>932.32</v>
      </c>
      <c r="E21" s="16">
        <f t="shared" si="1"/>
        <v>105.05369195578442</v>
      </c>
    </row>
    <row r="22" spans="1:5" ht="19.5" customHeight="1">
      <c r="A22" s="17" t="s">
        <v>88</v>
      </c>
      <c r="B22" s="18" t="s">
        <v>89</v>
      </c>
      <c r="C22" s="28">
        <v>409.87</v>
      </c>
      <c r="D22" s="25">
        <v>415.87</v>
      </c>
      <c r="E22" s="21">
        <f t="shared" si="1"/>
        <v>101.46387879083612</v>
      </c>
    </row>
    <row r="23" spans="1:5" ht="32.25" customHeight="1">
      <c r="A23" s="17" t="s">
        <v>45</v>
      </c>
      <c r="B23" s="18" t="s">
        <v>19</v>
      </c>
      <c r="C23" s="28">
        <v>57.6</v>
      </c>
      <c r="D23" s="25">
        <v>57.6</v>
      </c>
      <c r="E23" s="21">
        <f t="shared" si="1"/>
        <v>100</v>
      </c>
    </row>
    <row r="24" spans="1:5" ht="66" customHeight="1">
      <c r="A24" s="17" t="s">
        <v>46</v>
      </c>
      <c r="B24" s="18" t="s">
        <v>6</v>
      </c>
      <c r="C24" s="28">
        <v>420</v>
      </c>
      <c r="D24" s="25">
        <v>458.85</v>
      </c>
      <c r="E24" s="21">
        <f t="shared" si="1"/>
        <v>109.25</v>
      </c>
    </row>
    <row r="25" spans="1:5" ht="29.25" customHeight="1">
      <c r="A25" s="12" t="s">
        <v>47</v>
      </c>
      <c r="B25" s="22" t="s">
        <v>20</v>
      </c>
      <c r="C25" s="31">
        <f>C26</f>
        <v>0</v>
      </c>
      <c r="D25" s="23">
        <f>D26</f>
        <v>0</v>
      </c>
      <c r="E25" s="16">
        <v>0</v>
      </c>
    </row>
    <row r="26" spans="1:5" ht="33" customHeight="1">
      <c r="A26" s="17" t="s">
        <v>48</v>
      </c>
      <c r="B26" s="18" t="s">
        <v>10</v>
      </c>
      <c r="C26" s="28">
        <v>0</v>
      </c>
      <c r="D26" s="32">
        <v>0</v>
      </c>
      <c r="E26" s="21">
        <v>0</v>
      </c>
    </row>
    <row r="27" spans="1:5" ht="30" customHeight="1">
      <c r="A27" s="17" t="s">
        <v>55</v>
      </c>
      <c r="B27" s="18" t="s">
        <v>11</v>
      </c>
      <c r="C27" s="28">
        <v>0</v>
      </c>
      <c r="D27" s="25">
        <v>0</v>
      </c>
      <c r="E27" s="21">
        <v>0</v>
      </c>
    </row>
    <row r="28" spans="1:5" ht="28.5" customHeight="1">
      <c r="A28" s="12" t="s">
        <v>64</v>
      </c>
      <c r="B28" s="22" t="s">
        <v>65</v>
      </c>
      <c r="C28" s="26">
        <f>C30</f>
        <v>22.37</v>
      </c>
      <c r="D28" s="33">
        <f>D30</f>
        <v>22.37</v>
      </c>
      <c r="E28" s="16">
        <v>0</v>
      </c>
    </row>
    <row r="29" spans="1:5" ht="28.5" customHeight="1">
      <c r="A29" s="17" t="s">
        <v>100</v>
      </c>
      <c r="B29" s="18" t="s">
        <v>91</v>
      </c>
      <c r="C29" s="28">
        <v>0</v>
      </c>
      <c r="D29" s="32">
        <v>0</v>
      </c>
      <c r="E29" s="21">
        <v>0</v>
      </c>
    </row>
    <row r="30" spans="1:5" ht="22.5">
      <c r="A30" s="17" t="s">
        <v>90</v>
      </c>
      <c r="B30" s="18" t="s">
        <v>91</v>
      </c>
      <c r="C30" s="28">
        <v>22.37</v>
      </c>
      <c r="D30" s="32">
        <v>22.37</v>
      </c>
      <c r="E30" s="21">
        <f>D30/C30*100</f>
        <v>100</v>
      </c>
    </row>
    <row r="31" spans="1:5" ht="22.5" customHeight="1">
      <c r="A31" s="12" t="s">
        <v>96</v>
      </c>
      <c r="B31" s="22" t="s">
        <v>95</v>
      </c>
      <c r="C31" s="26">
        <v>0</v>
      </c>
      <c r="D31" s="34">
        <f>D32</f>
        <v>53.39</v>
      </c>
      <c r="E31" s="16">
        <v>0</v>
      </c>
    </row>
    <row r="32" spans="1:5" ht="29.25" customHeight="1">
      <c r="A32" s="17" t="s">
        <v>97</v>
      </c>
      <c r="B32" s="18" t="s">
        <v>98</v>
      </c>
      <c r="C32" s="28">
        <v>0</v>
      </c>
      <c r="D32" s="32">
        <v>53.39</v>
      </c>
      <c r="E32" s="21">
        <v>0</v>
      </c>
    </row>
    <row r="33" spans="1:5" ht="19.5" customHeight="1">
      <c r="A33" s="12" t="s">
        <v>51</v>
      </c>
      <c r="B33" s="22" t="s">
        <v>8</v>
      </c>
      <c r="C33" s="31">
        <f>C35</f>
        <v>0</v>
      </c>
      <c r="D33" s="35">
        <f>D34</f>
        <v>0</v>
      </c>
      <c r="E33" s="16">
        <v>0</v>
      </c>
    </row>
    <row r="34" spans="1:5" ht="29.25" customHeight="1">
      <c r="A34" s="17" t="s">
        <v>49</v>
      </c>
      <c r="B34" s="18" t="s">
        <v>12</v>
      </c>
      <c r="C34" s="28">
        <v>0</v>
      </c>
      <c r="D34" s="32">
        <v>0</v>
      </c>
      <c r="E34" s="21">
        <v>0</v>
      </c>
    </row>
    <row r="35" spans="1:5" ht="27.75" customHeight="1">
      <c r="A35" s="17" t="s">
        <v>50</v>
      </c>
      <c r="B35" s="18" t="s">
        <v>7</v>
      </c>
      <c r="C35" s="28">
        <v>0</v>
      </c>
      <c r="D35" s="32">
        <v>0</v>
      </c>
      <c r="E35" s="21">
        <v>0</v>
      </c>
    </row>
    <row r="36" spans="1:5" ht="25.5" customHeight="1">
      <c r="A36" s="36" t="s">
        <v>52</v>
      </c>
      <c r="B36" s="37" t="s">
        <v>54</v>
      </c>
      <c r="C36" s="38">
        <f>C37</f>
        <v>81412.83</v>
      </c>
      <c r="D36" s="38">
        <f>D37</f>
        <v>80980.56999999999</v>
      </c>
      <c r="E36" s="39">
        <f aca="true" t="shared" si="2" ref="E36:E42">D36/C36*100</f>
        <v>99.46905174528388</v>
      </c>
    </row>
    <row r="37" spans="1:5" ht="27.75" customHeight="1">
      <c r="A37" s="17" t="s">
        <v>53</v>
      </c>
      <c r="B37" s="18" t="s">
        <v>23</v>
      </c>
      <c r="C37" s="24">
        <f>C39+C53+C56+C38</f>
        <v>81412.83</v>
      </c>
      <c r="D37" s="19">
        <f>D39+D53+D56+D38</f>
        <v>80980.56999999999</v>
      </c>
      <c r="E37" s="21">
        <f t="shared" si="2"/>
        <v>99.46905174528388</v>
      </c>
    </row>
    <row r="38" spans="1:5" ht="28.5" customHeight="1">
      <c r="A38" s="17" t="s">
        <v>85</v>
      </c>
      <c r="B38" s="18" t="s">
        <v>81</v>
      </c>
      <c r="C38" s="28">
        <v>23257.3</v>
      </c>
      <c r="D38" s="40">
        <v>23257.3</v>
      </c>
      <c r="E38" s="21">
        <f t="shared" si="2"/>
        <v>100</v>
      </c>
    </row>
    <row r="39" spans="1:5" ht="28.5" customHeight="1">
      <c r="A39" s="12" t="s">
        <v>73</v>
      </c>
      <c r="B39" s="22" t="s">
        <v>1</v>
      </c>
      <c r="C39" s="31">
        <f>C40+C45+C42</f>
        <v>56768.26</v>
      </c>
      <c r="D39" s="31">
        <f>D40+D45+D42</f>
        <v>56336</v>
      </c>
      <c r="E39" s="16">
        <f t="shared" si="2"/>
        <v>99.23855337472031</v>
      </c>
    </row>
    <row r="40" spans="1:5" ht="66" customHeight="1">
      <c r="A40" s="12" t="s">
        <v>66</v>
      </c>
      <c r="B40" s="22" t="s">
        <v>0</v>
      </c>
      <c r="C40" s="26">
        <f>C41</f>
        <v>2682.5</v>
      </c>
      <c r="D40" s="33">
        <f>D41</f>
        <v>2680.65</v>
      </c>
      <c r="E40" s="16">
        <f t="shared" si="2"/>
        <v>99.93103448275863</v>
      </c>
    </row>
    <row r="41" spans="1:5" ht="90">
      <c r="A41" s="17" t="s">
        <v>56</v>
      </c>
      <c r="B41" s="18" t="s">
        <v>60</v>
      </c>
      <c r="C41" s="28">
        <v>2682.5</v>
      </c>
      <c r="D41" s="32">
        <v>2680.65</v>
      </c>
      <c r="E41" s="21">
        <f t="shared" si="2"/>
        <v>99.93103448275863</v>
      </c>
    </row>
    <row r="42" spans="1:5" ht="30" customHeight="1">
      <c r="A42" s="12" t="s">
        <v>61</v>
      </c>
      <c r="B42" s="41" t="s">
        <v>82</v>
      </c>
      <c r="C42" s="26">
        <v>43669.55</v>
      </c>
      <c r="D42" s="33">
        <v>43669.52</v>
      </c>
      <c r="E42" s="16">
        <f t="shared" si="2"/>
        <v>99.99993130224605</v>
      </c>
    </row>
    <row r="43" spans="1:5" ht="21.75" customHeight="1">
      <c r="A43" s="12" t="s">
        <v>93</v>
      </c>
      <c r="B43" s="22" t="s">
        <v>92</v>
      </c>
      <c r="C43" s="26"/>
      <c r="D43" s="33"/>
      <c r="E43" s="16"/>
    </row>
    <row r="44" spans="1:5" ht="18.75" customHeight="1">
      <c r="A44" s="12" t="s">
        <v>72</v>
      </c>
      <c r="B44" s="22" t="s">
        <v>92</v>
      </c>
      <c r="C44" s="26"/>
      <c r="D44" s="33"/>
      <c r="E44" s="16"/>
    </row>
    <row r="45" spans="1:5" ht="19.5" customHeight="1">
      <c r="A45" s="12" t="s">
        <v>62</v>
      </c>
      <c r="B45" s="22" t="s">
        <v>5</v>
      </c>
      <c r="C45" s="26">
        <f>SUM(C46:C52)</f>
        <v>10416.210000000001</v>
      </c>
      <c r="D45" s="33">
        <f>SUM(D46:D52)</f>
        <v>9985.83</v>
      </c>
      <c r="E45" s="16">
        <f aca="true" t="shared" si="3" ref="E45:E63">D45/C45*100</f>
        <v>95.86817086061052</v>
      </c>
    </row>
    <row r="46" spans="1:5" ht="21" customHeight="1">
      <c r="A46" s="17" t="s">
        <v>62</v>
      </c>
      <c r="B46" s="18" t="s">
        <v>57</v>
      </c>
      <c r="C46" s="28">
        <v>444.11</v>
      </c>
      <c r="D46" s="25">
        <v>444.11</v>
      </c>
      <c r="E46" s="21">
        <f t="shared" si="3"/>
        <v>100</v>
      </c>
    </row>
    <row r="47" spans="1:5" ht="22.5" customHeight="1">
      <c r="A47" s="17" t="s">
        <v>62</v>
      </c>
      <c r="B47" s="18" t="s">
        <v>58</v>
      </c>
      <c r="C47" s="28">
        <v>2840.8</v>
      </c>
      <c r="D47" s="32">
        <v>2840.8</v>
      </c>
      <c r="E47" s="21">
        <f t="shared" si="3"/>
        <v>100</v>
      </c>
    </row>
    <row r="48" spans="1:5" ht="22.5">
      <c r="A48" s="17" t="s">
        <v>62</v>
      </c>
      <c r="B48" s="18" t="s">
        <v>59</v>
      </c>
      <c r="C48" s="28">
        <v>1047.6</v>
      </c>
      <c r="D48" s="25">
        <v>1047.6</v>
      </c>
      <c r="E48" s="21">
        <f t="shared" si="3"/>
        <v>100</v>
      </c>
    </row>
    <row r="49" spans="1:5" ht="21.75" customHeight="1">
      <c r="A49" s="17" t="s">
        <v>62</v>
      </c>
      <c r="B49" s="18" t="s">
        <v>63</v>
      </c>
      <c r="C49" s="28">
        <v>840.8</v>
      </c>
      <c r="D49" s="25">
        <v>840.8</v>
      </c>
      <c r="E49" s="21">
        <f t="shared" si="3"/>
        <v>100</v>
      </c>
    </row>
    <row r="50" spans="1:5" ht="21.75" customHeight="1">
      <c r="A50" s="17" t="s">
        <v>62</v>
      </c>
      <c r="B50" s="18" t="s">
        <v>86</v>
      </c>
      <c r="C50" s="28">
        <v>2330.4</v>
      </c>
      <c r="D50" s="25">
        <v>2240.99</v>
      </c>
      <c r="E50" s="21">
        <f t="shared" si="3"/>
        <v>96.16331960178509</v>
      </c>
    </row>
    <row r="51" spans="1:5" ht="24.75" customHeight="1">
      <c r="A51" s="17" t="s">
        <v>62</v>
      </c>
      <c r="B51" s="18" t="s">
        <v>78</v>
      </c>
      <c r="C51" s="28">
        <v>1850</v>
      </c>
      <c r="D51" s="25">
        <v>1849.04</v>
      </c>
      <c r="E51" s="21">
        <f t="shared" si="3"/>
        <v>99.9481081081081</v>
      </c>
    </row>
    <row r="52" spans="1:5" ht="24.75" customHeight="1">
      <c r="A52" s="17" t="s">
        <v>62</v>
      </c>
      <c r="B52" s="18" t="s">
        <v>87</v>
      </c>
      <c r="C52" s="28">
        <v>1062.5</v>
      </c>
      <c r="D52" s="25">
        <v>722.49</v>
      </c>
      <c r="E52" s="21">
        <f t="shared" si="3"/>
        <v>67.99905882352941</v>
      </c>
    </row>
    <row r="53" spans="1:5" ht="27.75" customHeight="1">
      <c r="A53" s="12" t="s">
        <v>67</v>
      </c>
      <c r="B53" s="22" t="s">
        <v>2</v>
      </c>
      <c r="C53" s="31">
        <f>C54+C55</f>
        <v>300.91999999999996</v>
      </c>
      <c r="D53" s="23">
        <f>D54+D55</f>
        <v>300.91999999999996</v>
      </c>
      <c r="E53" s="16">
        <f t="shared" si="3"/>
        <v>100</v>
      </c>
    </row>
    <row r="54" spans="1:5" ht="39" customHeight="1">
      <c r="A54" s="17" t="s">
        <v>68</v>
      </c>
      <c r="B54" s="18" t="s">
        <v>3</v>
      </c>
      <c r="C54" s="28">
        <v>297.4</v>
      </c>
      <c r="D54" s="25">
        <v>297.4</v>
      </c>
      <c r="E54" s="21">
        <f t="shared" si="3"/>
        <v>100</v>
      </c>
    </row>
    <row r="55" spans="1:5" ht="32.25" customHeight="1">
      <c r="A55" s="17" t="s">
        <v>69</v>
      </c>
      <c r="B55" s="18" t="s">
        <v>4</v>
      </c>
      <c r="C55" s="28">
        <f>1+2.52</f>
        <v>3.52</v>
      </c>
      <c r="D55" s="25">
        <v>3.52</v>
      </c>
      <c r="E55" s="21">
        <f t="shared" si="3"/>
        <v>100</v>
      </c>
    </row>
    <row r="56" spans="1:5" ht="18.75" customHeight="1">
      <c r="A56" s="12" t="s">
        <v>70</v>
      </c>
      <c r="B56" s="22" t="s">
        <v>16</v>
      </c>
      <c r="C56" s="23">
        <f>C57</f>
        <v>1086.3500000000001</v>
      </c>
      <c r="D56" s="23">
        <f>D57</f>
        <v>1086.3500000000001</v>
      </c>
      <c r="E56" s="16">
        <f t="shared" si="3"/>
        <v>100</v>
      </c>
    </row>
    <row r="57" spans="1:5" ht="27.75" customHeight="1">
      <c r="A57" s="12" t="s">
        <v>71</v>
      </c>
      <c r="B57" s="22" t="s">
        <v>9</v>
      </c>
      <c r="C57" s="26">
        <f>SUM(C58:C62)</f>
        <v>1086.3500000000001</v>
      </c>
      <c r="D57" s="33">
        <f>SUM(D58:D62)</f>
        <v>1086.3500000000001</v>
      </c>
      <c r="E57" s="16">
        <f t="shared" si="3"/>
        <v>100</v>
      </c>
    </row>
    <row r="58" spans="1:5" ht="30" customHeight="1">
      <c r="A58" s="17" t="s">
        <v>71</v>
      </c>
      <c r="B58" s="18" t="s">
        <v>74</v>
      </c>
      <c r="C58" s="28">
        <v>30</v>
      </c>
      <c r="D58" s="40">
        <v>30</v>
      </c>
      <c r="E58" s="21">
        <f t="shared" si="3"/>
        <v>100</v>
      </c>
    </row>
    <row r="59" spans="1:5" ht="27.75" customHeight="1">
      <c r="A59" s="17" t="s">
        <v>71</v>
      </c>
      <c r="B59" s="18" t="s">
        <v>75</v>
      </c>
      <c r="C59" s="28">
        <v>66.72</v>
      </c>
      <c r="D59" s="32">
        <v>66.72</v>
      </c>
      <c r="E59" s="21">
        <f t="shared" si="3"/>
        <v>100</v>
      </c>
    </row>
    <row r="60" spans="1:5" ht="27.75" customHeight="1">
      <c r="A60" s="17" t="s">
        <v>71</v>
      </c>
      <c r="B60" s="18" t="s">
        <v>94</v>
      </c>
      <c r="C60" s="28">
        <v>714.83</v>
      </c>
      <c r="D60" s="32">
        <v>714.83</v>
      </c>
      <c r="E60" s="21">
        <f t="shared" si="3"/>
        <v>100</v>
      </c>
    </row>
    <row r="61" spans="1:5" ht="27.75" customHeight="1">
      <c r="A61" s="17" t="s">
        <v>71</v>
      </c>
      <c r="B61" s="18" t="s">
        <v>99</v>
      </c>
      <c r="C61" s="28">
        <v>174.8</v>
      </c>
      <c r="D61" s="32">
        <v>174.8</v>
      </c>
      <c r="E61" s="21">
        <f t="shared" si="3"/>
        <v>100</v>
      </c>
    </row>
    <row r="62" spans="1:5" ht="27.75" customHeight="1">
      <c r="A62" s="17" t="s">
        <v>71</v>
      </c>
      <c r="B62" s="18" t="s">
        <v>76</v>
      </c>
      <c r="C62" s="28">
        <v>100</v>
      </c>
      <c r="D62" s="32">
        <v>100</v>
      </c>
      <c r="E62" s="21">
        <f t="shared" si="3"/>
        <v>100</v>
      </c>
    </row>
    <row r="63" spans="1:5" ht="25.5" customHeight="1">
      <c r="A63" s="10"/>
      <c r="B63" s="11" t="s">
        <v>22</v>
      </c>
      <c r="C63" s="29">
        <f>C9+C36</f>
        <v>99747.47</v>
      </c>
      <c r="D63" s="8">
        <f>D9+D36</f>
        <v>101431.78</v>
      </c>
      <c r="E63" s="9">
        <f t="shared" si="3"/>
        <v>101.68857415631693</v>
      </c>
    </row>
    <row r="64" ht="52.5" customHeight="1"/>
  </sheetData>
  <sheetProtection/>
  <mergeCells count="6">
    <mergeCell ref="B1:E1"/>
    <mergeCell ref="B2:E2"/>
    <mergeCell ref="B3:E3"/>
    <mergeCell ref="B4:E4"/>
    <mergeCell ref="A6:E6"/>
    <mergeCell ref="A7:E7"/>
  </mergeCells>
  <printOptions/>
  <pageMargins left="0.7874015748031497" right="0.3937007874015748" top="0.1968503937007874" bottom="0.1968503937007874" header="0.1968503937007874" footer="0.1968503937007874"/>
  <pageSetup fitToHeight="1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workbookViewId="0" topLeftCell="A1">
      <selection activeCell="B13" sqref="B13"/>
    </sheetView>
  </sheetViews>
  <sheetFormatPr defaultColWidth="9.140625" defaultRowHeight="15"/>
  <cols>
    <col min="1" max="1" width="16.421875" style="0" customWidth="1"/>
    <col min="2" max="2" width="43.00390625" style="0" customWidth="1"/>
    <col min="3" max="3" width="11.421875" style="0" customWidth="1"/>
    <col min="4" max="4" width="10.7109375" style="0" customWidth="1"/>
    <col min="5" max="5" width="10.00390625" style="0" customWidth="1"/>
    <col min="6" max="6" width="6.7109375" style="0" customWidth="1"/>
  </cols>
  <sheetData>
    <row r="1" spans="2:6" ht="15">
      <c r="B1" s="42" t="s">
        <v>80</v>
      </c>
      <c r="C1" s="42"/>
      <c r="D1" s="42"/>
      <c r="E1" s="42"/>
      <c r="F1" s="42"/>
    </row>
    <row r="2" spans="2:6" ht="15">
      <c r="B2" s="43" t="s">
        <v>28</v>
      </c>
      <c r="C2" s="43"/>
      <c r="D2" s="43"/>
      <c r="E2" s="43"/>
      <c r="F2" s="43"/>
    </row>
    <row r="3" spans="2:6" ht="15">
      <c r="B3" s="43" t="s">
        <v>29</v>
      </c>
      <c r="C3" s="43"/>
      <c r="D3" s="43"/>
      <c r="E3" s="43"/>
      <c r="F3" s="43"/>
    </row>
    <row r="4" spans="1:6" ht="15">
      <c r="A4" s="1"/>
      <c r="B4" s="43" t="s">
        <v>101</v>
      </c>
      <c r="C4" s="43"/>
      <c r="D4" s="43"/>
      <c r="E4" s="43"/>
      <c r="F4" s="43"/>
    </row>
    <row r="5" ht="8.25" customHeight="1">
      <c r="B5" s="2"/>
    </row>
    <row r="6" spans="1:6" ht="21.75" customHeight="1">
      <c r="A6" s="44" t="s">
        <v>27</v>
      </c>
      <c r="B6" s="44"/>
      <c r="C6" s="44"/>
      <c r="D6" s="44"/>
      <c r="E6" s="44"/>
      <c r="F6" s="44"/>
    </row>
    <row r="7" spans="1:6" ht="27" customHeight="1">
      <c r="A7" s="45" t="s">
        <v>83</v>
      </c>
      <c r="B7" s="45"/>
      <c r="C7" s="45"/>
      <c r="D7" s="45"/>
      <c r="E7" s="45"/>
      <c r="F7" s="45"/>
    </row>
    <row r="8" spans="1:6" ht="35.25" customHeight="1">
      <c r="A8" s="3" t="s">
        <v>30</v>
      </c>
      <c r="B8" s="4" t="s">
        <v>31</v>
      </c>
      <c r="C8" s="3" t="s">
        <v>84</v>
      </c>
      <c r="D8" s="5" t="s">
        <v>102</v>
      </c>
      <c r="E8" s="5" t="s">
        <v>103</v>
      </c>
      <c r="F8" s="5" t="s">
        <v>79</v>
      </c>
    </row>
    <row r="9" spans="1:6" ht="22.5" customHeight="1">
      <c r="A9" s="6"/>
      <c r="B9" s="7" t="s">
        <v>13</v>
      </c>
      <c r="C9" s="8">
        <f>C10+C20</f>
        <v>18334.64</v>
      </c>
      <c r="D9" s="8">
        <f>D10+D20</f>
        <v>18868.64</v>
      </c>
      <c r="E9" s="8">
        <f>E10+E20</f>
        <v>20451.210000000003</v>
      </c>
      <c r="F9" s="9">
        <f>E9/C9*100</f>
        <v>111.54410449291616</v>
      </c>
    </row>
    <row r="10" spans="1:6" ht="18" customHeight="1">
      <c r="A10" s="10"/>
      <c r="B10" s="11" t="s">
        <v>26</v>
      </c>
      <c r="C10" s="8">
        <f>C12+C14+C18+C19+C15</f>
        <v>17424.8</v>
      </c>
      <c r="D10" s="8">
        <f>D12+D14+D18+D19+D15</f>
        <v>17802.55</v>
      </c>
      <c r="E10" s="8">
        <f>E12+E14+E18+E19+E15</f>
        <v>19443.13</v>
      </c>
      <c r="F10" s="9">
        <f aca="true" t="shared" si="0" ref="F10:F63">E10/C10*100</f>
        <v>111.5830884716037</v>
      </c>
    </row>
    <row r="11" spans="1:6" ht="18.75" customHeight="1">
      <c r="A11" s="12" t="s">
        <v>34</v>
      </c>
      <c r="B11" s="13" t="s">
        <v>33</v>
      </c>
      <c r="C11" s="14">
        <f>C12</f>
        <v>2526.8</v>
      </c>
      <c r="D11" s="15">
        <f>D12</f>
        <v>2562.07</v>
      </c>
      <c r="E11" s="15">
        <f>E12</f>
        <v>2931.41</v>
      </c>
      <c r="F11" s="16">
        <f t="shared" si="0"/>
        <v>116.01274339085008</v>
      </c>
    </row>
    <row r="12" spans="1:6" ht="17.25" customHeight="1">
      <c r="A12" s="17" t="s">
        <v>32</v>
      </c>
      <c r="B12" s="18" t="s">
        <v>15</v>
      </c>
      <c r="C12" s="19">
        <v>2526.8</v>
      </c>
      <c r="D12" s="20">
        <v>2562.07</v>
      </c>
      <c r="E12" s="20">
        <v>2931.41</v>
      </c>
      <c r="F12" s="21">
        <f t="shared" si="0"/>
        <v>116.01274339085008</v>
      </c>
    </row>
    <row r="13" spans="1:6" ht="27.75" customHeight="1">
      <c r="A13" s="12" t="s">
        <v>36</v>
      </c>
      <c r="B13" s="22" t="s">
        <v>77</v>
      </c>
      <c r="C13" s="23">
        <f>C14</f>
        <v>3880</v>
      </c>
      <c r="D13" s="23">
        <f>D14</f>
        <v>3834.06</v>
      </c>
      <c r="E13" s="23">
        <f>E14</f>
        <v>4497.62</v>
      </c>
      <c r="F13" s="16">
        <f t="shared" si="0"/>
        <v>115.9180412371134</v>
      </c>
    </row>
    <row r="14" spans="1:6" ht="26.25" customHeight="1">
      <c r="A14" s="17" t="s">
        <v>35</v>
      </c>
      <c r="B14" s="18" t="s">
        <v>24</v>
      </c>
      <c r="C14" s="24">
        <v>3880</v>
      </c>
      <c r="D14" s="25">
        <v>3834.06</v>
      </c>
      <c r="E14" s="25">
        <v>4497.62</v>
      </c>
      <c r="F14" s="21">
        <f t="shared" si="0"/>
        <v>115.9180412371134</v>
      </c>
    </row>
    <row r="15" spans="1:6" ht="18.75" customHeight="1">
      <c r="A15" s="12" t="s">
        <v>37</v>
      </c>
      <c r="B15" s="22" t="s">
        <v>38</v>
      </c>
      <c r="C15" s="26">
        <f>C16</f>
        <v>18</v>
      </c>
      <c r="D15" s="27">
        <f>D16</f>
        <v>25.27</v>
      </c>
      <c r="E15" s="27">
        <f>E16</f>
        <v>18.22</v>
      </c>
      <c r="F15" s="16">
        <v>0</v>
      </c>
    </row>
    <row r="16" spans="1:6" ht="17.25" customHeight="1">
      <c r="A16" s="17" t="s">
        <v>41</v>
      </c>
      <c r="B16" s="18" t="s">
        <v>18</v>
      </c>
      <c r="C16" s="28">
        <v>18</v>
      </c>
      <c r="D16" s="20">
        <v>25.27</v>
      </c>
      <c r="E16" s="20">
        <v>18.22</v>
      </c>
      <c r="F16" s="21">
        <f t="shared" si="0"/>
        <v>101.22222222222221</v>
      </c>
    </row>
    <row r="17" spans="1:6" ht="21">
      <c r="A17" s="12" t="s">
        <v>39</v>
      </c>
      <c r="B17" s="22" t="s">
        <v>40</v>
      </c>
      <c r="C17" s="26">
        <f>C18+C19</f>
        <v>11000</v>
      </c>
      <c r="D17" s="27">
        <f>D18+D19</f>
        <v>11381.150000000001</v>
      </c>
      <c r="E17" s="27">
        <f>E18+E19</f>
        <v>11995.88</v>
      </c>
      <c r="F17" s="16">
        <f t="shared" si="0"/>
        <v>109.05345454545454</v>
      </c>
    </row>
    <row r="18" spans="1:6" ht="22.5">
      <c r="A18" s="17" t="s">
        <v>42</v>
      </c>
      <c r="B18" s="18" t="s">
        <v>14</v>
      </c>
      <c r="C18" s="24">
        <v>700</v>
      </c>
      <c r="D18" s="20">
        <v>1103.37</v>
      </c>
      <c r="E18" s="20">
        <v>826.56</v>
      </c>
      <c r="F18" s="21">
        <f t="shared" si="0"/>
        <v>118.07999999999998</v>
      </c>
    </row>
    <row r="19" spans="1:6" ht="22.5">
      <c r="A19" s="17" t="s">
        <v>43</v>
      </c>
      <c r="B19" s="18" t="s">
        <v>17</v>
      </c>
      <c r="C19" s="24">
        <v>10300</v>
      </c>
      <c r="D19" s="20">
        <v>10277.78</v>
      </c>
      <c r="E19" s="20">
        <v>11169.32</v>
      </c>
      <c r="F19" s="21">
        <f t="shared" si="0"/>
        <v>108.44</v>
      </c>
    </row>
    <row r="20" spans="1:6" ht="23.25" customHeight="1">
      <c r="A20" s="10"/>
      <c r="B20" s="11" t="s">
        <v>25</v>
      </c>
      <c r="C20" s="29">
        <f>C21+C25+C28</f>
        <v>909.84</v>
      </c>
      <c r="D20" s="8">
        <f>D21+D25+D28+D33</f>
        <v>1066.09</v>
      </c>
      <c r="E20" s="8">
        <f>E21+E25+E28+E33+E31</f>
        <v>1008.08</v>
      </c>
      <c r="F20" s="9">
        <f t="shared" si="0"/>
        <v>110.7975028576453</v>
      </c>
    </row>
    <row r="21" spans="1:6" ht="45" customHeight="1">
      <c r="A21" s="30" t="s">
        <v>44</v>
      </c>
      <c r="B21" s="22" t="s">
        <v>21</v>
      </c>
      <c r="C21" s="31">
        <f>C23+C24+C22</f>
        <v>887.47</v>
      </c>
      <c r="D21" s="23">
        <f>D23+D24+D22</f>
        <v>530.29</v>
      </c>
      <c r="E21" s="23">
        <f>E23+E24+E22</f>
        <v>932.32</v>
      </c>
      <c r="F21" s="16">
        <f t="shared" si="0"/>
        <v>105.05369195578442</v>
      </c>
    </row>
    <row r="22" spans="1:6" ht="19.5" customHeight="1">
      <c r="A22" s="17" t="s">
        <v>88</v>
      </c>
      <c r="B22" s="18" t="s">
        <v>89</v>
      </c>
      <c r="C22" s="28">
        <v>409.87</v>
      </c>
      <c r="D22" s="25">
        <v>0</v>
      </c>
      <c r="E22" s="25">
        <v>415.87</v>
      </c>
      <c r="F22" s="21">
        <f t="shared" si="0"/>
        <v>101.46387879083612</v>
      </c>
    </row>
    <row r="23" spans="1:6" ht="32.25" customHeight="1">
      <c r="A23" s="17" t="s">
        <v>45</v>
      </c>
      <c r="B23" s="18" t="s">
        <v>19</v>
      </c>
      <c r="C23" s="28">
        <v>57.6</v>
      </c>
      <c r="D23" s="25">
        <v>74.84</v>
      </c>
      <c r="E23" s="25">
        <v>57.6</v>
      </c>
      <c r="F23" s="21">
        <f t="shared" si="0"/>
        <v>100</v>
      </c>
    </row>
    <row r="24" spans="1:6" ht="66" customHeight="1">
      <c r="A24" s="17" t="s">
        <v>46</v>
      </c>
      <c r="B24" s="18" t="s">
        <v>6</v>
      </c>
      <c r="C24" s="28">
        <v>420</v>
      </c>
      <c r="D24" s="25">
        <v>455.45</v>
      </c>
      <c r="E24" s="25">
        <v>458.85</v>
      </c>
      <c r="F24" s="21">
        <f t="shared" si="0"/>
        <v>109.25</v>
      </c>
    </row>
    <row r="25" spans="1:6" ht="29.25" customHeight="1">
      <c r="A25" s="12" t="s">
        <v>47</v>
      </c>
      <c r="B25" s="22" t="s">
        <v>20</v>
      </c>
      <c r="C25" s="31">
        <f>C26</f>
        <v>0</v>
      </c>
      <c r="D25" s="23">
        <f>D26</f>
        <v>5.8</v>
      </c>
      <c r="E25" s="23">
        <f>E26</f>
        <v>0</v>
      </c>
      <c r="F25" s="16">
        <v>0</v>
      </c>
    </row>
    <row r="26" spans="1:6" ht="33" customHeight="1">
      <c r="A26" s="17" t="s">
        <v>48</v>
      </c>
      <c r="B26" s="18" t="s">
        <v>10</v>
      </c>
      <c r="C26" s="28">
        <v>0</v>
      </c>
      <c r="D26" s="32">
        <v>5.8</v>
      </c>
      <c r="E26" s="32">
        <v>0</v>
      </c>
      <c r="F26" s="21">
        <v>0</v>
      </c>
    </row>
    <row r="27" spans="1:6" ht="30" customHeight="1">
      <c r="A27" s="17" t="s">
        <v>55</v>
      </c>
      <c r="B27" s="18" t="s">
        <v>11</v>
      </c>
      <c r="C27" s="28">
        <v>0</v>
      </c>
      <c r="D27" s="25">
        <v>122.77</v>
      </c>
      <c r="E27" s="25">
        <v>0</v>
      </c>
      <c r="F27" s="21">
        <v>0</v>
      </c>
    </row>
    <row r="28" spans="1:6" ht="28.5" customHeight="1">
      <c r="A28" s="12" t="s">
        <v>64</v>
      </c>
      <c r="B28" s="22" t="s">
        <v>65</v>
      </c>
      <c r="C28" s="26">
        <f>C30</f>
        <v>22.37</v>
      </c>
      <c r="D28" s="33">
        <f>D29</f>
        <v>530</v>
      </c>
      <c r="E28" s="33">
        <f>E30</f>
        <v>22.37</v>
      </c>
      <c r="F28" s="16">
        <v>0</v>
      </c>
    </row>
    <row r="29" spans="1:6" ht="28.5" customHeight="1">
      <c r="A29" s="17" t="s">
        <v>100</v>
      </c>
      <c r="B29" s="18" t="s">
        <v>91</v>
      </c>
      <c r="C29" s="28">
        <v>0</v>
      </c>
      <c r="D29" s="32">
        <v>530</v>
      </c>
      <c r="E29" s="32">
        <v>0</v>
      </c>
      <c r="F29" s="21">
        <v>0</v>
      </c>
    </row>
    <row r="30" spans="1:6" ht="22.5">
      <c r="A30" s="17" t="s">
        <v>90</v>
      </c>
      <c r="B30" s="18" t="s">
        <v>91</v>
      </c>
      <c r="C30" s="28">
        <v>22.37</v>
      </c>
      <c r="D30" s="32">
        <v>0</v>
      </c>
      <c r="E30" s="32">
        <v>22.37</v>
      </c>
      <c r="F30" s="21">
        <f t="shared" si="0"/>
        <v>100</v>
      </c>
    </row>
    <row r="31" spans="1:6" ht="22.5" customHeight="1">
      <c r="A31" s="12" t="s">
        <v>96</v>
      </c>
      <c r="B31" s="22" t="s">
        <v>95</v>
      </c>
      <c r="C31" s="26">
        <v>0</v>
      </c>
      <c r="D31" s="34">
        <v>0</v>
      </c>
      <c r="E31" s="34">
        <f>E32</f>
        <v>53.39</v>
      </c>
      <c r="F31" s="16">
        <v>0</v>
      </c>
    </row>
    <row r="32" spans="1:6" ht="29.25" customHeight="1">
      <c r="A32" s="17" t="s">
        <v>97</v>
      </c>
      <c r="B32" s="18" t="s">
        <v>98</v>
      </c>
      <c r="C32" s="28">
        <v>0</v>
      </c>
      <c r="D32" s="32">
        <v>0</v>
      </c>
      <c r="E32" s="32">
        <v>53.39</v>
      </c>
      <c r="F32" s="21">
        <v>0</v>
      </c>
    </row>
    <row r="33" spans="1:6" ht="19.5" customHeight="1">
      <c r="A33" s="12" t="s">
        <v>51</v>
      </c>
      <c r="B33" s="22" t="s">
        <v>8</v>
      </c>
      <c r="C33" s="31">
        <f>C35</f>
        <v>0</v>
      </c>
      <c r="D33" s="35">
        <f>D34</f>
        <v>0</v>
      </c>
      <c r="E33" s="35">
        <f>E34</f>
        <v>0</v>
      </c>
      <c r="F33" s="16">
        <v>0</v>
      </c>
    </row>
    <row r="34" spans="1:6" ht="29.25" customHeight="1">
      <c r="A34" s="17" t="s">
        <v>49</v>
      </c>
      <c r="B34" s="18" t="s">
        <v>12</v>
      </c>
      <c r="C34" s="28">
        <v>0</v>
      </c>
      <c r="D34" s="32">
        <v>0</v>
      </c>
      <c r="E34" s="32">
        <v>0</v>
      </c>
      <c r="F34" s="21">
        <v>0</v>
      </c>
    </row>
    <row r="35" spans="1:6" ht="27.75" customHeight="1">
      <c r="A35" s="17" t="s">
        <v>50</v>
      </c>
      <c r="B35" s="18" t="s">
        <v>7</v>
      </c>
      <c r="C35" s="28">
        <v>0</v>
      </c>
      <c r="D35" s="32">
        <v>55.51</v>
      </c>
      <c r="E35" s="32">
        <v>0</v>
      </c>
      <c r="F35" s="21">
        <v>0</v>
      </c>
    </row>
    <row r="36" spans="1:6" ht="25.5" customHeight="1">
      <c r="A36" s="36" t="s">
        <v>52</v>
      </c>
      <c r="B36" s="37" t="s">
        <v>54</v>
      </c>
      <c r="C36" s="38">
        <f>C37</f>
        <v>81412.83</v>
      </c>
      <c r="D36" s="38">
        <f>D37</f>
        <v>76246.4</v>
      </c>
      <c r="E36" s="38">
        <f>E37</f>
        <v>80980.56999999999</v>
      </c>
      <c r="F36" s="39">
        <f t="shared" si="0"/>
        <v>99.46905174528388</v>
      </c>
    </row>
    <row r="37" spans="1:6" ht="27.75" customHeight="1">
      <c r="A37" s="17" t="s">
        <v>53</v>
      </c>
      <c r="B37" s="18" t="s">
        <v>23</v>
      </c>
      <c r="C37" s="24">
        <f>C39+C53+C56+C38</f>
        <v>81412.83</v>
      </c>
      <c r="D37" s="19">
        <f>D39+D53+D56+D38</f>
        <v>76246.4</v>
      </c>
      <c r="E37" s="19">
        <f>E39+E53+E56+E38</f>
        <v>80980.56999999999</v>
      </c>
      <c r="F37" s="21">
        <f t="shared" si="0"/>
        <v>99.46905174528388</v>
      </c>
    </row>
    <row r="38" spans="1:6" ht="28.5" customHeight="1">
      <c r="A38" s="17" t="s">
        <v>85</v>
      </c>
      <c r="B38" s="18" t="s">
        <v>81</v>
      </c>
      <c r="C38" s="28">
        <v>23257.3</v>
      </c>
      <c r="D38" s="25">
        <v>21143.1</v>
      </c>
      <c r="E38" s="40">
        <v>23257.3</v>
      </c>
      <c r="F38" s="21">
        <f t="shared" si="0"/>
        <v>100</v>
      </c>
    </row>
    <row r="39" spans="1:6" ht="28.5" customHeight="1">
      <c r="A39" s="12" t="s">
        <v>73</v>
      </c>
      <c r="B39" s="22" t="s">
        <v>1</v>
      </c>
      <c r="C39" s="31">
        <f>C40+C45+C42</f>
        <v>56768.26</v>
      </c>
      <c r="D39" s="31">
        <f>D40+D45+D42+D44+D43</f>
        <v>48100.62</v>
      </c>
      <c r="E39" s="31">
        <f>E40+E45+E42</f>
        <v>56336</v>
      </c>
      <c r="F39" s="16">
        <f t="shared" si="0"/>
        <v>99.23855337472031</v>
      </c>
    </row>
    <row r="40" spans="1:6" ht="66" customHeight="1">
      <c r="A40" s="12" t="s">
        <v>66</v>
      </c>
      <c r="B40" s="22" t="s">
        <v>0</v>
      </c>
      <c r="C40" s="26">
        <f>C41</f>
        <v>2682.5</v>
      </c>
      <c r="D40" s="33">
        <f>D41</f>
        <v>6631.86</v>
      </c>
      <c r="E40" s="33">
        <f>E41</f>
        <v>2680.65</v>
      </c>
      <c r="F40" s="16">
        <f t="shared" si="0"/>
        <v>99.93103448275863</v>
      </c>
    </row>
    <row r="41" spans="1:6" ht="67.5">
      <c r="A41" s="17" t="s">
        <v>56</v>
      </c>
      <c r="B41" s="18" t="s">
        <v>60</v>
      </c>
      <c r="C41" s="28">
        <v>2682.5</v>
      </c>
      <c r="D41" s="32">
        <v>6631.86</v>
      </c>
      <c r="E41" s="32">
        <v>2680.65</v>
      </c>
      <c r="F41" s="21">
        <f t="shared" si="0"/>
        <v>99.93103448275863</v>
      </c>
    </row>
    <row r="42" spans="1:6" ht="30" customHeight="1">
      <c r="A42" s="12" t="s">
        <v>61</v>
      </c>
      <c r="B42" s="41" t="s">
        <v>82</v>
      </c>
      <c r="C42" s="26">
        <v>43669.55</v>
      </c>
      <c r="D42" s="33">
        <v>3444</v>
      </c>
      <c r="E42" s="33">
        <v>43669.52</v>
      </c>
      <c r="F42" s="16">
        <f t="shared" si="0"/>
        <v>99.99993130224605</v>
      </c>
    </row>
    <row r="43" spans="1:6" ht="21.75" customHeight="1">
      <c r="A43" s="12" t="s">
        <v>93</v>
      </c>
      <c r="B43" s="22" t="s">
        <v>92</v>
      </c>
      <c r="C43" s="26"/>
      <c r="D43" s="33">
        <v>1583.32</v>
      </c>
      <c r="E43" s="33"/>
      <c r="F43" s="16"/>
    </row>
    <row r="44" spans="1:6" ht="18.75" customHeight="1">
      <c r="A44" s="12" t="s">
        <v>72</v>
      </c>
      <c r="B44" s="22" t="s">
        <v>92</v>
      </c>
      <c r="C44" s="26"/>
      <c r="D44" s="33">
        <v>30939.1</v>
      </c>
      <c r="E44" s="33"/>
      <c r="F44" s="16"/>
    </row>
    <row r="45" spans="1:6" ht="19.5" customHeight="1">
      <c r="A45" s="12" t="s">
        <v>62</v>
      </c>
      <c r="B45" s="22" t="s">
        <v>5</v>
      </c>
      <c r="C45" s="26">
        <f>SUM(C46:C52)</f>
        <v>10416.210000000001</v>
      </c>
      <c r="D45" s="33">
        <f>D46+D47+D48+D49+D50+D51+D52</f>
        <v>5502.34</v>
      </c>
      <c r="E45" s="33">
        <f>SUM(E46:E52)</f>
        <v>9985.83</v>
      </c>
      <c r="F45" s="16">
        <f t="shared" si="0"/>
        <v>95.86817086061052</v>
      </c>
    </row>
    <row r="46" spans="1:6" ht="21" customHeight="1">
      <c r="A46" s="17" t="s">
        <v>62</v>
      </c>
      <c r="B46" s="18" t="s">
        <v>57</v>
      </c>
      <c r="C46" s="28">
        <v>444.11</v>
      </c>
      <c r="D46" s="25">
        <v>167.77</v>
      </c>
      <c r="E46" s="25">
        <v>444.11</v>
      </c>
      <c r="F46" s="21">
        <f t="shared" si="0"/>
        <v>100</v>
      </c>
    </row>
    <row r="47" spans="1:6" ht="22.5" customHeight="1">
      <c r="A47" s="17" t="s">
        <v>62</v>
      </c>
      <c r="B47" s="18" t="s">
        <v>58</v>
      </c>
      <c r="C47" s="28">
        <v>2840.8</v>
      </c>
      <c r="D47" s="32">
        <v>2726.6</v>
      </c>
      <c r="E47" s="32">
        <v>2840.8</v>
      </c>
      <c r="F47" s="21">
        <f t="shared" si="0"/>
        <v>100</v>
      </c>
    </row>
    <row r="48" spans="1:6" ht="22.5">
      <c r="A48" s="17" t="s">
        <v>62</v>
      </c>
      <c r="B48" s="18" t="s">
        <v>59</v>
      </c>
      <c r="C48" s="28">
        <v>1047.6</v>
      </c>
      <c r="D48" s="25">
        <v>1068.38</v>
      </c>
      <c r="E48" s="25">
        <v>1047.6</v>
      </c>
      <c r="F48" s="21">
        <f t="shared" si="0"/>
        <v>100</v>
      </c>
    </row>
    <row r="49" spans="1:6" ht="21.75" customHeight="1">
      <c r="A49" s="17" t="s">
        <v>62</v>
      </c>
      <c r="B49" s="18" t="s">
        <v>63</v>
      </c>
      <c r="C49" s="28">
        <v>840.8</v>
      </c>
      <c r="D49" s="25">
        <v>839.59</v>
      </c>
      <c r="E49" s="25">
        <v>840.8</v>
      </c>
      <c r="F49" s="21">
        <f t="shared" si="0"/>
        <v>100</v>
      </c>
    </row>
    <row r="50" spans="1:6" ht="21.75" customHeight="1">
      <c r="A50" s="17" t="s">
        <v>62</v>
      </c>
      <c r="B50" s="18" t="s">
        <v>86</v>
      </c>
      <c r="C50" s="28">
        <v>2330.4</v>
      </c>
      <c r="D50" s="25">
        <v>0</v>
      </c>
      <c r="E50" s="25">
        <v>2240.99</v>
      </c>
      <c r="F50" s="21">
        <f>E50/C50*100</f>
        <v>96.16331960178509</v>
      </c>
    </row>
    <row r="51" spans="1:6" ht="24.75" customHeight="1">
      <c r="A51" s="17" t="s">
        <v>62</v>
      </c>
      <c r="B51" s="18" t="s">
        <v>78</v>
      </c>
      <c r="C51" s="28">
        <v>1850</v>
      </c>
      <c r="D51" s="25">
        <v>700</v>
      </c>
      <c r="E51" s="25">
        <v>1849.04</v>
      </c>
      <c r="F51" s="21">
        <f t="shared" si="0"/>
        <v>99.9481081081081</v>
      </c>
    </row>
    <row r="52" spans="1:6" ht="24.75" customHeight="1">
      <c r="A52" s="17" t="s">
        <v>62</v>
      </c>
      <c r="B52" s="18" t="s">
        <v>87</v>
      </c>
      <c r="C52" s="28">
        <v>1062.5</v>
      </c>
      <c r="D52" s="25">
        <v>0</v>
      </c>
      <c r="E52" s="25">
        <v>722.49</v>
      </c>
      <c r="F52" s="21">
        <f>E52/C52*100</f>
        <v>67.99905882352941</v>
      </c>
    </row>
    <row r="53" spans="1:6" ht="27.75" customHeight="1">
      <c r="A53" s="12" t="s">
        <v>67</v>
      </c>
      <c r="B53" s="22" t="s">
        <v>2</v>
      </c>
      <c r="C53" s="31">
        <f>C54+C55</f>
        <v>300.91999999999996</v>
      </c>
      <c r="D53" s="23">
        <f>D54+D55</f>
        <v>303.62</v>
      </c>
      <c r="E53" s="23">
        <f>E54+E55</f>
        <v>300.91999999999996</v>
      </c>
      <c r="F53" s="16">
        <f t="shared" si="0"/>
        <v>100</v>
      </c>
    </row>
    <row r="54" spans="1:6" ht="39" customHeight="1">
      <c r="A54" s="17" t="s">
        <v>68</v>
      </c>
      <c r="B54" s="18" t="s">
        <v>3</v>
      </c>
      <c r="C54" s="28">
        <v>297.4</v>
      </c>
      <c r="D54" s="25">
        <v>300.1</v>
      </c>
      <c r="E54" s="25">
        <v>297.4</v>
      </c>
      <c r="F54" s="21">
        <f t="shared" si="0"/>
        <v>100</v>
      </c>
    </row>
    <row r="55" spans="1:6" ht="32.25" customHeight="1">
      <c r="A55" s="17" t="s">
        <v>69</v>
      </c>
      <c r="B55" s="18" t="s">
        <v>4</v>
      </c>
      <c r="C55" s="28">
        <f>1+2.52</f>
        <v>3.52</v>
      </c>
      <c r="D55" s="25">
        <v>3.52</v>
      </c>
      <c r="E55" s="25">
        <v>3.52</v>
      </c>
      <c r="F55" s="21">
        <f t="shared" si="0"/>
        <v>100</v>
      </c>
    </row>
    <row r="56" spans="1:6" ht="18.75" customHeight="1">
      <c r="A56" s="12" t="s">
        <v>70</v>
      </c>
      <c r="B56" s="22" t="s">
        <v>16</v>
      </c>
      <c r="C56" s="23">
        <f>C57</f>
        <v>1086.3500000000001</v>
      </c>
      <c r="D56" s="23">
        <f>D57</f>
        <v>6699.06</v>
      </c>
      <c r="E56" s="23">
        <f>E57</f>
        <v>1086.3500000000001</v>
      </c>
      <c r="F56" s="16">
        <f t="shared" si="0"/>
        <v>100</v>
      </c>
    </row>
    <row r="57" spans="1:6" ht="27.75" customHeight="1">
      <c r="A57" s="12" t="s">
        <v>71</v>
      </c>
      <c r="B57" s="22" t="s">
        <v>9</v>
      </c>
      <c r="C57" s="26">
        <f>SUM(C58:C62)</f>
        <v>1086.3500000000001</v>
      </c>
      <c r="D57" s="33">
        <f>SUM(D58:D62)</f>
        <v>6699.06</v>
      </c>
      <c r="E57" s="33">
        <f>SUM(E58:E62)</f>
        <v>1086.3500000000001</v>
      </c>
      <c r="F57" s="16">
        <f t="shared" si="0"/>
        <v>100</v>
      </c>
    </row>
    <row r="58" spans="1:6" ht="30" customHeight="1">
      <c r="A58" s="17" t="s">
        <v>71</v>
      </c>
      <c r="B58" s="18" t="s">
        <v>74</v>
      </c>
      <c r="C58" s="28">
        <v>30</v>
      </c>
      <c r="D58" s="40">
        <v>40</v>
      </c>
      <c r="E58" s="40">
        <v>30</v>
      </c>
      <c r="F58" s="21">
        <f t="shared" si="0"/>
        <v>100</v>
      </c>
    </row>
    <row r="59" spans="1:6" ht="27.75" customHeight="1">
      <c r="A59" s="17" t="s">
        <v>71</v>
      </c>
      <c r="B59" s="18" t="s">
        <v>75</v>
      </c>
      <c r="C59" s="28">
        <v>66.72</v>
      </c>
      <c r="D59" s="32">
        <v>67.05</v>
      </c>
      <c r="E59" s="32">
        <v>66.72</v>
      </c>
      <c r="F59" s="21">
        <f t="shared" si="0"/>
        <v>100</v>
      </c>
    </row>
    <row r="60" spans="1:6" ht="27.75" customHeight="1">
      <c r="A60" s="17" t="s">
        <v>71</v>
      </c>
      <c r="B60" s="18" t="s">
        <v>94</v>
      </c>
      <c r="C60" s="28">
        <v>714.83</v>
      </c>
      <c r="D60" s="32">
        <v>5870.46</v>
      </c>
      <c r="E60" s="32">
        <v>714.83</v>
      </c>
      <c r="F60" s="21">
        <f t="shared" si="0"/>
        <v>100</v>
      </c>
    </row>
    <row r="61" spans="1:6" ht="27.75" customHeight="1">
      <c r="A61" s="17" t="s">
        <v>71</v>
      </c>
      <c r="B61" s="18" t="s">
        <v>99</v>
      </c>
      <c r="C61" s="28">
        <v>174.8</v>
      </c>
      <c r="D61" s="32">
        <v>93.6</v>
      </c>
      <c r="E61" s="32">
        <v>174.8</v>
      </c>
      <c r="F61" s="21">
        <f t="shared" si="0"/>
        <v>100</v>
      </c>
    </row>
    <row r="62" spans="1:6" ht="27.75" customHeight="1">
      <c r="A62" s="17" t="s">
        <v>71</v>
      </c>
      <c r="B62" s="18" t="s">
        <v>76</v>
      </c>
      <c r="C62" s="28">
        <v>100</v>
      </c>
      <c r="D62" s="32">
        <v>627.95</v>
      </c>
      <c r="E62" s="32">
        <v>100</v>
      </c>
      <c r="F62" s="21">
        <f t="shared" si="0"/>
        <v>100</v>
      </c>
    </row>
    <row r="63" spans="1:6" ht="25.5" customHeight="1">
      <c r="A63" s="10"/>
      <c r="B63" s="11" t="s">
        <v>22</v>
      </c>
      <c r="C63" s="29">
        <f>C9+C36</f>
        <v>99747.47</v>
      </c>
      <c r="D63" s="8">
        <f>D9+D36</f>
        <v>95115.04</v>
      </c>
      <c r="E63" s="8">
        <f>E9+E36</f>
        <v>101431.78</v>
      </c>
      <c r="F63" s="9">
        <f t="shared" si="0"/>
        <v>101.68857415631693</v>
      </c>
    </row>
    <row r="64" ht="52.5" customHeight="1"/>
  </sheetData>
  <sheetProtection/>
  <mergeCells count="6">
    <mergeCell ref="B3:F3"/>
    <mergeCell ref="B4:F4"/>
    <mergeCell ref="A7:F7"/>
    <mergeCell ref="A6:F6"/>
    <mergeCell ref="B1:F1"/>
    <mergeCell ref="B2:F2"/>
  </mergeCells>
  <printOptions/>
  <pageMargins left="0.7874015748031497" right="0.3937007874015748" top="0.1968503937007874" bottom="0.1968503937007874" header="0.1968503937007874" footer="0.1968503937007874"/>
  <pageSetup fitToHeight="12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Anna</cp:lastModifiedBy>
  <cp:lastPrinted>2022-02-28T09:17:23Z</cp:lastPrinted>
  <dcterms:created xsi:type="dcterms:W3CDTF">2015-07-21T13:23:07Z</dcterms:created>
  <dcterms:modified xsi:type="dcterms:W3CDTF">2023-03-09T09:08:33Z</dcterms:modified>
  <cp:category/>
  <cp:version/>
  <cp:contentType/>
  <cp:contentStatus/>
</cp:coreProperties>
</file>