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showInkAnnotation="0" defaultThemeVersion="124226"/>
  <xr:revisionPtr revIDLastSave="0" documentId="13_ncr:1_{92BF1A0F-6306-4EA8-A1CD-FB4097E7784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5" i="20" l="1"/>
  <c r="F65" i="20"/>
  <c r="D75" i="20"/>
  <c r="E56" i="20"/>
  <c r="D9" i="20"/>
  <c r="E13" i="20"/>
  <c r="D65" i="20"/>
  <c r="D59" i="20"/>
  <c r="D16" i="20"/>
  <c r="E16" i="20" l="1"/>
  <c r="F16" i="20"/>
  <c r="G16" i="20"/>
  <c r="H16" i="20"/>
  <c r="F13" i="20"/>
  <c r="G13" i="20"/>
  <c r="H13" i="20"/>
  <c r="D13" i="20"/>
  <c r="E7" i="20" s="1"/>
  <c r="F7" i="20" l="1"/>
  <c r="G7" i="20" s="1"/>
  <c r="E10" i="20"/>
  <c r="E9" i="20"/>
  <c r="D10" i="20"/>
  <c r="H7" i="20"/>
  <c r="H10" i="20" s="1"/>
  <c r="D17" i="20" l="1"/>
  <c r="D19" i="20" s="1"/>
  <c r="D18" i="20"/>
  <c r="H56" i="20"/>
  <c r="G56" i="20"/>
  <c r="F56" i="20"/>
  <c r="H45" i="20"/>
  <c r="G45" i="20"/>
  <c r="F45" i="20"/>
  <c r="E45" i="20"/>
  <c r="H75" i="20" l="1"/>
  <c r="G75" i="20"/>
  <c r="F75" i="20"/>
  <c r="E75" i="20"/>
  <c r="H74" i="20"/>
  <c r="G74" i="20"/>
  <c r="F74" i="20"/>
  <c r="E74" i="20"/>
  <c r="G65" i="20"/>
  <c r="E59" i="20"/>
  <c r="E65" i="20" s="1"/>
  <c r="D26" i="20"/>
  <c r="E36" i="20"/>
  <c r="E26" i="20" l="1"/>
  <c r="F26" i="20"/>
  <c r="F9" i="20" l="1"/>
  <c r="F36" i="20"/>
  <c r="E18" i="20"/>
  <c r="G36" i="20"/>
  <c r="E17" i="20" l="1"/>
  <c r="E19" i="20" s="1"/>
  <c r="E20" i="20"/>
  <c r="G9" i="20"/>
  <c r="F10" i="20"/>
  <c r="H9" i="20" l="1"/>
  <c r="H36" i="20"/>
  <c r="H18" i="20"/>
  <c r="G10" i="20"/>
  <c r="G17" i="20" s="1"/>
  <c r="F20" i="20"/>
  <c r="F17" i="20"/>
  <c r="F18" i="20"/>
  <c r="H26" i="20"/>
  <c r="G26" i="20"/>
  <c r="H17" i="20" l="1"/>
  <c r="H19" i="20" s="1"/>
  <c r="G18" i="20"/>
  <c r="G19" i="20" s="1"/>
  <c r="G20" i="20"/>
  <c r="H20" i="20"/>
  <c r="F19" i="20"/>
  <c r="E24" i="20" l="1"/>
  <c r="G24" i="20" l="1"/>
  <c r="F24" i="20"/>
  <c r="H24" i="20"/>
</calcChain>
</file>

<file path=xl/sharedStrings.xml><?xml version="1.0" encoding="utf-8"?>
<sst xmlns="http://schemas.openxmlformats.org/spreadsheetml/2006/main" count="201" uniqueCount="126">
  <si>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</si>
  <si>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</si>
  <si>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</si>
  <si>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</si>
  <si>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</si>
  <si>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</si>
  <si>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</si>
  <si>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</si>
  <si>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</si>
  <si>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</si>
  <si>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</si>
  <si>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</si>
  <si>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</si>
  <si>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</si>
  <si>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</si>
  <si>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</si>
  <si>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</si>
  <si>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</si>
  <si>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</si>
  <si>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</si>
  <si>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</si>
  <si>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</si>
  <si>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</si>
  <si>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</si>
  <si>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</si>
  <si>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</si>
  <si>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</si>
  <si>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</si>
  <si>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</si>
  <si>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</si>
  <si>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</si>
  <si>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</si>
  <si>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</si>
  <si>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</si>
  <si>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</si>
  <si>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</si>
  <si>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</si>
  <si>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</si>
  <si>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</si>
  <si>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</si>
  <si>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</si>
  <si>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</si>
  <si>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</si>
  <si>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</si>
  <si>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</si>
  <si>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</si>
  <si>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</si>
  <si>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</si>
  <si>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</si>
  <si>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</si>
  <si>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</si>
  <si>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</si>
  <si>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</si>
  <si>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</si>
  <si>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</si>
  <si>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</si>
  <si>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</si>
  <si>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</si>
  <si>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</si>
  <si>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</si>
  <si>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</si>
  <si>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</si>
  <si>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</si>
  <si>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</si>
  <si>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</si>
  <si>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</si>
  <si>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</si>
  <si>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</si>
  <si>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</si>
  <si>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</si>
  <si>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</si>
  <si>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</si>
  <si>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</si>
  <si>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</si>
  <si>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</si>
  <si>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</si>
  <si>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</si>
  <si>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</si>
  <si>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</si>
  <si>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</si>
  <si>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</si>
  <si>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</si>
  <si>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</si>
  <si>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</si>
  <si>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</si>
  <si>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</si>
  <si>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</si>
  <si>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</si>
  <si>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</si>
  <si>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</si>
  <si>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</si>
  <si>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</si>
  <si>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</si>
  <si>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</si>
  <si>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</si>
  <si>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</si>
  <si>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</si>
  <si>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Основные показатели прогноза социально-экономического развития муниципального образования Ленинградской области на 2023-2025 годы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</si>
  <si>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</si>
  <si>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</si>
  <si>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</si>
  <si>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</si>
  <si>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</si>
  <si>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</si>
  <si>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</si>
  <si>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</si>
  <si>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</si>
  <si>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</si>
  <si>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</si>
  <si>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</si>
  <si>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</si>
  <si>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</si>
  <si>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</si>
  <si>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</si>
  <si>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</si>
  <si>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</si>
  <si>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</si>
  <si>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</si>
  <si>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</si>
  <si>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</si>
  <si>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</si>
  <si>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</si>
  <si>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</si>
  <si>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</si>
  <si>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</si>
  <si>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Кобринское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</si>
</sst>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0" xfId="4" xr:uid="{00000000-0005-0000-0000-000001000000}"/>
    <cellStyle name="Обычный 2" xfId="1" xr:uid="{00000000-0005-0000-0000-000002000000}"/>
    <cellStyle name="Обычный 25 2" xfId="3" xr:uid="{00000000-0005-0000-0000-000003000000}"/>
    <cellStyle name="Обычный 3" xfId="2" xr:uid="{00000000-0005-0000-0000-000004000000}"/>
    <cellStyle name="Обычный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4"/>
  <sheetViews>
    <sheetView tabSelected="1" showWhiteSpace="0" view="pageBreakPreview" zoomScaleSheetLayoutView="100" zoomScalePageLayoutView="120" workbookViewId="0">
      <selection activeCell="F82" sqref="F82"/>
    </sheetView>
  </sheetViews>
  <sheetFormatPr defaultColWidth="9.109375" defaultRowHeight="15.6" x14ac:dyDescent="0.3"/>
  <cols>
    <col min="1" max="1" width="9" style="15" customWidth="1"/>
    <col min="2" max="2" width="51.5546875" style="37" customWidth="1"/>
    <col min="3" max="3" width="19.88671875" style="18" customWidth="1"/>
    <col min="4" max="4" width="12.5546875" style="18" customWidth="1"/>
    <col min="5" max="5" width="15" style="18" customWidth="1"/>
    <col min="6" max="6" width="12.88671875" style="18" customWidth="1"/>
    <col min="7" max="7" width="12.44140625" style="18" customWidth="1"/>
    <col min="8" max="8" width="14.44140625" style="18" customWidth="1"/>
    <col min="9" max="16384" width="9.109375" style="1"/>
  </cols>
  <sheetData>
    <row r="1" spans="1:8" ht="17.399999999999999" x14ac:dyDescent="0.3">
      <c r="A1" s="67" t="s">
        <v>125</v>
      </c>
      <c r="B1" s="67"/>
      <c r="C1" s="67"/>
      <c r="D1" s="67"/>
      <c r="E1" s="67"/>
      <c r="F1" s="67"/>
      <c r="G1" s="67"/>
      <c r="H1" s="67"/>
    </row>
    <row r="2" spans="1:8" ht="42.75" customHeight="1" x14ac:dyDescent="0.35">
      <c r="A2" s="68" t="s">
        <v>97</v>
      </c>
      <c r="B2" s="69"/>
      <c r="C2" s="69"/>
      <c r="D2" s="69"/>
      <c r="E2" s="69"/>
      <c r="F2" s="69"/>
      <c r="G2" s="69"/>
      <c r="H2" s="69"/>
    </row>
    <row r="3" spans="1:8" s="3" customFormat="1" x14ac:dyDescent="0.3">
      <c r="A3" s="2"/>
      <c r="B3" s="33"/>
      <c r="C3" s="17"/>
      <c r="D3" s="17"/>
      <c r="E3" s="17"/>
      <c r="F3" s="17"/>
      <c r="G3" s="17"/>
      <c r="H3" s="17"/>
    </row>
    <row r="4" spans="1:8" x14ac:dyDescent="0.3">
      <c r="A4" s="70" t="s">
        <v>0</v>
      </c>
      <c r="B4" s="71" t="s">
        <v>1</v>
      </c>
      <c r="C4" s="70" t="s">
        <v>2</v>
      </c>
      <c r="D4" s="22" t="s">
        <v>3</v>
      </c>
      <c r="E4" s="22" t="s">
        <v>59</v>
      </c>
      <c r="F4" s="70" t="s">
        <v>4</v>
      </c>
      <c r="G4" s="72"/>
      <c r="H4" s="72"/>
    </row>
    <row r="5" spans="1:8" x14ac:dyDescent="0.3">
      <c r="A5" s="70"/>
      <c r="B5" s="71"/>
      <c r="C5" s="70"/>
      <c r="D5" s="4">
        <v>2021</v>
      </c>
      <c r="E5" s="31">
        <v>2022</v>
      </c>
      <c r="F5" s="4">
        <v>2023</v>
      </c>
      <c r="G5" s="4">
        <v>2024</v>
      </c>
      <c r="H5" s="4">
        <v>2025</v>
      </c>
    </row>
    <row r="6" spans="1:8" x14ac:dyDescent="0.3">
      <c r="A6" s="5" t="s">
        <v>5</v>
      </c>
      <c r="B6" s="34" t="s">
        <v>6</v>
      </c>
      <c r="C6" s="6"/>
      <c r="D6" s="6"/>
      <c r="E6" s="6"/>
      <c r="F6" s="6"/>
      <c r="G6" s="6"/>
      <c r="H6" s="6"/>
    </row>
    <row r="7" spans="1:8" x14ac:dyDescent="0.3">
      <c r="A7" s="24">
        <v>1</v>
      </c>
      <c r="B7" s="35" t="s">
        <v>81</v>
      </c>
      <c r="C7" s="12" t="s">
        <v>8</v>
      </c>
      <c r="D7" s="19">
        <v>5778</v>
      </c>
      <c r="E7" s="19">
        <f>D7+D13+D16</f>
        <v>5689</v>
      </c>
      <c r="F7" s="19">
        <f>E7+E13+E16</f>
        <v>5629</v>
      </c>
      <c r="G7" s="19">
        <f t="shared" ref="G7:H7" si="0">F7+F13+F16</f>
        <v>5569</v>
      </c>
      <c r="H7" s="19">
        <f t="shared" si="0"/>
        <v>5509</v>
      </c>
    </row>
    <row r="8" spans="1:8" x14ac:dyDescent="0.3">
      <c r="A8" s="24" t="s">
        <v>37</v>
      </c>
      <c r="B8" s="35" t="s">
        <v>79</v>
      </c>
      <c r="C8" s="12" t="s">
        <v>8</v>
      </c>
      <c r="D8" s="19"/>
      <c r="E8" s="19"/>
      <c r="F8" s="19"/>
      <c r="G8" s="19"/>
      <c r="H8" s="19"/>
    </row>
    <row r="9" spans="1:8" x14ac:dyDescent="0.3">
      <c r="A9" s="24" t="s">
        <v>38</v>
      </c>
      <c r="B9" s="35" t="s">
        <v>80</v>
      </c>
      <c r="C9" s="12" t="s">
        <v>8</v>
      </c>
      <c r="D9" s="19">
        <f>D7-D8</f>
        <v>5778</v>
      </c>
      <c r="E9" s="19">
        <f>E7-E8</f>
        <v>5689</v>
      </c>
      <c r="F9" s="19">
        <f t="shared" ref="F9:H9" si="1">F7-F8</f>
        <v>5629</v>
      </c>
      <c r="G9" s="19">
        <f t="shared" si="1"/>
        <v>5569</v>
      </c>
      <c r="H9" s="19">
        <f t="shared" si="1"/>
        <v>5509</v>
      </c>
    </row>
    <row r="10" spans="1:8" x14ac:dyDescent="0.3">
      <c r="A10" s="26" t="s">
        <v>45</v>
      </c>
      <c r="B10" s="35" t="s">
        <v>60</v>
      </c>
      <c r="C10" s="12" t="s">
        <v>8</v>
      </c>
      <c r="D10" s="19">
        <f>(D7+E7)/2</f>
        <v>5733.5</v>
      </c>
      <c r="E10" s="19">
        <f>(E7+F7)/2</f>
        <v>5659</v>
      </c>
      <c r="F10" s="19">
        <f>(F7+G7)/2</f>
        <v>5599</v>
      </c>
      <c r="G10" s="19">
        <f>(G7+H7)/2</f>
        <v>5539</v>
      </c>
      <c r="H10" s="19">
        <f>(H7+(H7+H13+H16))/2</f>
        <v>5479</v>
      </c>
    </row>
    <row r="11" spans="1:8" x14ac:dyDescent="0.3">
      <c r="A11" s="23" t="s">
        <v>46</v>
      </c>
      <c r="B11" s="35" t="s">
        <v>43</v>
      </c>
      <c r="C11" s="12" t="s">
        <v>8</v>
      </c>
      <c r="D11" s="19">
        <v>38</v>
      </c>
      <c r="E11" s="19">
        <v>50</v>
      </c>
      <c r="F11" s="19">
        <v>50</v>
      </c>
      <c r="G11" s="19">
        <v>50</v>
      </c>
      <c r="H11" s="19">
        <v>50</v>
      </c>
    </row>
    <row r="12" spans="1:8" x14ac:dyDescent="0.3">
      <c r="A12" s="23" t="s">
        <v>47</v>
      </c>
      <c r="B12" s="35" t="s">
        <v>44</v>
      </c>
      <c r="C12" s="12" t="s">
        <v>8</v>
      </c>
      <c r="D12" s="19">
        <v>127</v>
      </c>
      <c r="E12" s="19">
        <v>110</v>
      </c>
      <c r="F12" s="19">
        <v>110</v>
      </c>
      <c r="G12" s="19">
        <v>110</v>
      </c>
      <c r="H12" s="19">
        <v>110</v>
      </c>
    </row>
    <row r="13" spans="1:8" x14ac:dyDescent="0.3">
      <c r="A13" s="32" t="s">
        <v>48</v>
      </c>
      <c r="B13" s="35" t="s">
        <v>98</v>
      </c>
      <c r="C13" s="12" t="s">
        <v>8</v>
      </c>
      <c r="D13" s="19">
        <f>D11-D12</f>
        <v>-89</v>
      </c>
      <c r="E13" s="19">
        <f>E11-E12</f>
        <v>-60</v>
      </c>
      <c r="F13" s="19">
        <f t="shared" ref="F13:H13" si="2">F11-F12</f>
        <v>-60</v>
      </c>
      <c r="G13" s="19">
        <f t="shared" si="2"/>
        <v>-60</v>
      </c>
      <c r="H13" s="19">
        <f t="shared" si="2"/>
        <v>-60</v>
      </c>
    </row>
    <row r="14" spans="1:8" x14ac:dyDescent="0.3">
      <c r="A14" s="32" t="s">
        <v>51</v>
      </c>
      <c r="B14" s="35" t="s">
        <v>99</v>
      </c>
      <c r="C14" s="12" t="s">
        <v>8</v>
      </c>
      <c r="D14" s="19"/>
      <c r="E14" s="19"/>
      <c r="F14" s="19"/>
      <c r="G14" s="19"/>
      <c r="H14" s="19"/>
    </row>
    <row r="15" spans="1:8" x14ac:dyDescent="0.3">
      <c r="A15" s="32" t="s">
        <v>52</v>
      </c>
      <c r="B15" s="35" t="s">
        <v>100</v>
      </c>
      <c r="C15" s="12" t="s">
        <v>8</v>
      </c>
      <c r="D15" s="19"/>
      <c r="E15" s="19"/>
      <c r="F15" s="19"/>
      <c r="G15" s="19"/>
      <c r="H15" s="19"/>
    </row>
    <row r="16" spans="1:8" x14ac:dyDescent="0.3">
      <c r="A16" s="32" t="s">
        <v>53</v>
      </c>
      <c r="B16" s="35" t="s">
        <v>56</v>
      </c>
      <c r="C16" s="12" t="s">
        <v>8</v>
      </c>
      <c r="D16" s="19">
        <f>D14-D15</f>
        <v>0</v>
      </c>
      <c r="E16" s="19">
        <f t="shared" ref="E16:H16" si="3">E14-E15</f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</row>
    <row r="17" spans="1:16384" ht="31.2" x14ac:dyDescent="0.3">
      <c r="A17" s="32" t="s">
        <v>67</v>
      </c>
      <c r="B17" s="56" t="s">
        <v>9</v>
      </c>
      <c r="C17" s="12" t="s">
        <v>86</v>
      </c>
      <c r="D17" s="19">
        <f>D11/D10*1000</f>
        <v>6.6277143106305045</v>
      </c>
      <c r="E17" s="19">
        <f>E11/E10*1000</f>
        <v>8.8354833009365628</v>
      </c>
      <c r="F17" s="19">
        <f>F11/F10*1000</f>
        <v>8.9301661010894797</v>
      </c>
      <c r="G17" s="19">
        <f>G11/G10*1000</f>
        <v>9.0269001624842016</v>
      </c>
      <c r="H17" s="19">
        <f>H11/H10*1000</f>
        <v>9.1257528746121555</v>
      </c>
    </row>
    <row r="18" spans="1:16384" ht="31.2" x14ac:dyDescent="0.3">
      <c r="A18" s="32" t="s">
        <v>68</v>
      </c>
      <c r="B18" s="35" t="s">
        <v>10</v>
      </c>
      <c r="C18" s="12" t="s">
        <v>86</v>
      </c>
      <c r="D18" s="19">
        <f>D12/D10*1000</f>
        <v>22.150518880265107</v>
      </c>
      <c r="E18" s="19">
        <f>E12/E10*1000</f>
        <v>19.438063262060435</v>
      </c>
      <c r="F18" s="19">
        <f>F12/F10*1000</f>
        <v>19.646365422396855</v>
      </c>
      <c r="G18" s="19">
        <f>G12/G10*1000</f>
        <v>19.859180357465245</v>
      </c>
      <c r="H18" s="19">
        <f>H12/H10*1000</f>
        <v>20.076656324146743</v>
      </c>
    </row>
    <row r="19" spans="1:16384" ht="31.2" x14ac:dyDescent="0.3">
      <c r="A19" s="32" t="s">
        <v>69</v>
      </c>
      <c r="B19" s="35" t="s">
        <v>11</v>
      </c>
      <c r="C19" s="12" t="s">
        <v>86</v>
      </c>
      <c r="D19" s="19">
        <f>D17-D18</f>
        <v>-15.522804569634602</v>
      </c>
      <c r="E19" s="19">
        <f>E17-E18</f>
        <v>-10.602579961123872</v>
      </c>
      <c r="F19" s="19">
        <f>F17-F18</f>
        <v>-10.716199321307375</v>
      </c>
      <c r="G19" s="19">
        <f>G17-G18</f>
        <v>-10.832280194981044</v>
      </c>
      <c r="H19" s="19">
        <f>H17-H18</f>
        <v>-10.950903449534588</v>
      </c>
    </row>
    <row r="20" spans="1:16384" ht="31.2" x14ac:dyDescent="0.3">
      <c r="A20" s="32" t="s">
        <v>70</v>
      </c>
      <c r="B20" s="35" t="s">
        <v>12</v>
      </c>
      <c r="C20" s="12" t="s">
        <v>86</v>
      </c>
      <c r="D20" s="19">
        <v>0</v>
      </c>
      <c r="E20" s="19">
        <f>E16/E10*1000</f>
        <v>0</v>
      </c>
      <c r="F20" s="19">
        <f>F16/F10*1000</f>
        <v>0</v>
      </c>
      <c r="G20" s="19">
        <f>G16/G10*1000</f>
        <v>0</v>
      </c>
      <c r="H20" s="19">
        <f>H16/H10*1000</f>
        <v>0</v>
      </c>
    </row>
    <row r="21" spans="1:16384" x14ac:dyDescent="0.3">
      <c r="A21" s="9" t="s">
        <v>13</v>
      </c>
      <c r="B21" s="16" t="s">
        <v>15</v>
      </c>
      <c r="C21" s="20"/>
      <c r="D21" s="20"/>
      <c r="E21" s="20"/>
      <c r="F21" s="20"/>
      <c r="G21" s="20"/>
      <c r="H21" s="20"/>
    </row>
    <row r="22" spans="1:16384" ht="46.8" x14ac:dyDescent="0.3">
      <c r="A22" s="40" t="s">
        <v>66</v>
      </c>
      <c r="B22" s="41" t="s">
        <v>101</v>
      </c>
      <c r="C22" s="21" t="s">
        <v>83</v>
      </c>
      <c r="D22" s="20"/>
      <c r="E22" s="20"/>
      <c r="F22" s="20"/>
      <c r="G22" s="20"/>
      <c r="H22" s="20"/>
    </row>
    <row r="23" spans="1:16384" ht="38.25" customHeight="1" x14ac:dyDescent="0.3">
      <c r="A23" s="66" t="s">
        <v>45</v>
      </c>
      <c r="B23" s="64" t="s">
        <v>65</v>
      </c>
      <c r="C23" s="12" t="s">
        <v>121</v>
      </c>
      <c r="D23" s="19">
        <v>4198</v>
      </c>
      <c r="E23" s="19">
        <v>4198</v>
      </c>
      <c r="F23" s="19">
        <v>4198</v>
      </c>
      <c r="G23" s="19">
        <v>4198</v>
      </c>
      <c r="H23" s="19">
        <v>4198</v>
      </c>
    </row>
    <row r="24" spans="1:16384" ht="46.5" customHeight="1" x14ac:dyDescent="0.3">
      <c r="A24" s="66"/>
      <c r="B24" s="65"/>
      <c r="C24" s="21" t="s">
        <v>96</v>
      </c>
      <c r="D24" s="19"/>
      <c r="E24" s="28">
        <f>E23/D23*100</f>
        <v>100</v>
      </c>
      <c r="F24" s="28">
        <f>F23/E23*100</f>
        <v>100</v>
      </c>
      <c r="G24" s="28">
        <f>G23/F23*100</f>
        <v>100</v>
      </c>
      <c r="H24" s="28">
        <f>H23/G23*100</f>
        <v>100</v>
      </c>
    </row>
    <row r="25" spans="1:16384" ht="15" customHeight="1" x14ac:dyDescent="0.3">
      <c r="A25" s="7" t="s">
        <v>14</v>
      </c>
      <c r="B25" s="81" t="s">
        <v>18</v>
      </c>
      <c r="C25" s="81"/>
      <c r="D25" s="81"/>
      <c r="E25" s="81"/>
      <c r="F25" s="81"/>
      <c r="G25" s="81"/>
      <c r="H25" s="81"/>
      <c r="I25" s="8"/>
      <c r="J25" s="8"/>
      <c r="K25" s="8"/>
    </row>
    <row r="26" spans="1:16384" x14ac:dyDescent="0.3">
      <c r="A26" s="75">
        <v>1</v>
      </c>
      <c r="B26" s="78" t="s">
        <v>73</v>
      </c>
      <c r="C26" s="12" t="s">
        <v>121</v>
      </c>
      <c r="D26" s="19">
        <f>D28+D30</f>
        <v>0</v>
      </c>
      <c r="E26" s="19">
        <f>E28+E30</f>
        <v>0</v>
      </c>
      <c r="F26" s="19">
        <f>F28+F30</f>
        <v>0</v>
      </c>
      <c r="G26" s="19">
        <f>G28+G30</f>
        <v>0</v>
      </c>
      <c r="H26" s="19">
        <f>H28+H30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ht="62.4" x14ac:dyDescent="0.3">
      <c r="A27" s="75"/>
      <c r="B27" s="79"/>
      <c r="C27" s="21" t="s">
        <v>96</v>
      </c>
      <c r="D27" s="19"/>
      <c r="E27" s="28"/>
      <c r="F27" s="28"/>
      <c r="G27" s="28"/>
      <c r="H27" s="2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 x14ac:dyDescent="0.3">
      <c r="A28" s="75" t="s">
        <v>37</v>
      </c>
      <c r="B28" s="78" t="s">
        <v>61</v>
      </c>
      <c r="C28" s="12" t="s">
        <v>121</v>
      </c>
      <c r="D28" s="19"/>
      <c r="E28" s="19"/>
      <c r="F28" s="19"/>
      <c r="G28" s="19"/>
      <c r="H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62.4" x14ac:dyDescent="0.3">
      <c r="A29" s="75"/>
      <c r="B29" s="79"/>
      <c r="C29" s="21" t="s">
        <v>96</v>
      </c>
      <c r="D29" s="19"/>
      <c r="E29" s="28"/>
      <c r="F29" s="28"/>
      <c r="G29" s="28"/>
      <c r="H29" s="2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 x14ac:dyDescent="0.3">
      <c r="A30" s="75" t="s">
        <v>38</v>
      </c>
      <c r="B30" s="78" t="s">
        <v>62</v>
      </c>
      <c r="C30" s="12" t="s">
        <v>121</v>
      </c>
      <c r="D30" s="19"/>
      <c r="E30" s="19"/>
      <c r="F30" s="19"/>
      <c r="G30" s="19"/>
      <c r="H30" s="19"/>
    </row>
    <row r="31" spans="1:16384" ht="63" customHeight="1" x14ac:dyDescent="0.3">
      <c r="A31" s="75"/>
      <c r="B31" s="80"/>
      <c r="C31" s="87" t="s">
        <v>96</v>
      </c>
      <c r="D31" s="85"/>
      <c r="E31" s="85"/>
      <c r="F31" s="85"/>
      <c r="G31" s="85"/>
      <c r="H31" s="85"/>
    </row>
    <row r="32" spans="1:16384" x14ac:dyDescent="0.3">
      <c r="A32" s="75"/>
      <c r="B32" s="79"/>
      <c r="C32" s="88"/>
      <c r="D32" s="86"/>
      <c r="E32" s="86"/>
      <c r="F32" s="86"/>
      <c r="G32" s="86"/>
      <c r="H32" s="86"/>
    </row>
    <row r="33" spans="1:8" x14ac:dyDescent="0.3">
      <c r="A33" s="7" t="s">
        <v>17</v>
      </c>
      <c r="B33" s="34" t="s">
        <v>24</v>
      </c>
      <c r="C33" s="13"/>
      <c r="D33" s="13"/>
      <c r="E33" s="13"/>
      <c r="F33" s="13"/>
      <c r="G33" s="13"/>
      <c r="H33" s="13"/>
    </row>
    <row r="34" spans="1:8" ht="31.2" x14ac:dyDescent="0.3">
      <c r="A34" s="23" t="s">
        <v>66</v>
      </c>
      <c r="B34" s="35" t="s">
        <v>49</v>
      </c>
      <c r="C34" s="12" t="s">
        <v>26</v>
      </c>
      <c r="D34" s="19"/>
      <c r="E34" s="19"/>
      <c r="F34" s="19"/>
      <c r="G34" s="19"/>
      <c r="H34" s="19"/>
    </row>
    <row r="35" spans="1:8" ht="31.2" x14ac:dyDescent="0.3">
      <c r="A35" s="38" t="s">
        <v>45</v>
      </c>
      <c r="B35" s="43" t="s">
        <v>102</v>
      </c>
      <c r="C35" s="12" t="s">
        <v>83</v>
      </c>
      <c r="D35" s="19"/>
      <c r="E35" s="19"/>
      <c r="F35" s="19"/>
      <c r="G35" s="19"/>
      <c r="H35" s="19"/>
    </row>
    <row r="36" spans="1:8" ht="31.2" x14ac:dyDescent="0.3">
      <c r="A36" s="23">
        <v>3</v>
      </c>
      <c r="B36" s="35" t="s">
        <v>71</v>
      </c>
      <c r="C36" s="12" t="s">
        <v>27</v>
      </c>
      <c r="D36" s="19"/>
      <c r="E36" s="19">
        <f t="shared" ref="E36:H36" si="4">E34/E7</f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</row>
    <row r="37" spans="1:8" x14ac:dyDescent="0.3">
      <c r="A37" s="7" t="s">
        <v>19</v>
      </c>
      <c r="B37" s="34" t="s">
        <v>29</v>
      </c>
      <c r="C37" s="13"/>
      <c r="D37" s="13"/>
      <c r="E37" s="13"/>
      <c r="F37" s="13"/>
      <c r="G37" s="13"/>
      <c r="H37" s="13"/>
    </row>
    <row r="38" spans="1:8" ht="31.2" x14ac:dyDescent="0.3">
      <c r="A38" s="23" t="s">
        <v>66</v>
      </c>
      <c r="B38" s="35" t="s">
        <v>58</v>
      </c>
      <c r="C38" s="12" t="s">
        <v>54</v>
      </c>
      <c r="D38" s="19"/>
      <c r="E38" s="19"/>
      <c r="F38" s="19"/>
      <c r="G38" s="19"/>
      <c r="H38" s="19"/>
    </row>
    <row r="39" spans="1:8" ht="46.8" x14ac:dyDescent="0.3">
      <c r="A39" s="26" t="s">
        <v>45</v>
      </c>
      <c r="B39" s="35" t="s">
        <v>103</v>
      </c>
      <c r="C39" s="12" t="s">
        <v>54</v>
      </c>
      <c r="D39" s="19"/>
      <c r="E39" s="19"/>
      <c r="F39" s="19"/>
      <c r="G39" s="19"/>
      <c r="H39" s="19"/>
    </row>
    <row r="40" spans="1:8" ht="78" x14ac:dyDescent="0.3">
      <c r="A40" s="26" t="s">
        <v>46</v>
      </c>
      <c r="B40" s="35" t="s">
        <v>120</v>
      </c>
      <c r="C40" s="12" t="s">
        <v>7</v>
      </c>
      <c r="D40" s="19"/>
      <c r="E40" s="19"/>
      <c r="F40" s="19"/>
      <c r="G40" s="19"/>
      <c r="H40" s="19"/>
    </row>
    <row r="41" spans="1:8" x14ac:dyDescent="0.3">
      <c r="A41" s="7" t="s">
        <v>20</v>
      </c>
      <c r="B41" s="34" t="s">
        <v>21</v>
      </c>
      <c r="C41" s="13"/>
      <c r="D41" s="13"/>
      <c r="E41" s="13"/>
      <c r="F41" s="13"/>
      <c r="G41" s="13"/>
      <c r="H41" s="13"/>
    </row>
    <row r="42" spans="1:8" x14ac:dyDescent="0.3">
      <c r="A42" s="76">
        <v>1</v>
      </c>
      <c r="B42" s="77" t="s">
        <v>78</v>
      </c>
      <c r="C42" s="12" t="s">
        <v>121</v>
      </c>
      <c r="D42" s="19"/>
      <c r="E42" s="19"/>
      <c r="F42" s="19"/>
      <c r="G42" s="19"/>
      <c r="H42" s="19"/>
    </row>
    <row r="43" spans="1:8" ht="62.4" x14ac:dyDescent="0.3">
      <c r="A43" s="76"/>
      <c r="B43" s="77"/>
      <c r="C43" s="21" t="s">
        <v>96</v>
      </c>
      <c r="D43" s="19"/>
      <c r="E43" s="28"/>
      <c r="F43" s="28"/>
      <c r="G43" s="28"/>
      <c r="H43" s="28"/>
    </row>
    <row r="44" spans="1:8" x14ac:dyDescent="0.3">
      <c r="A44" s="82" t="s">
        <v>45</v>
      </c>
      <c r="B44" s="74" t="s">
        <v>50</v>
      </c>
      <c r="C44" s="12" t="s">
        <v>121</v>
      </c>
      <c r="D44" s="19">
        <v>13145</v>
      </c>
      <c r="E44" s="19">
        <v>2776</v>
      </c>
      <c r="F44" s="19">
        <v>2776</v>
      </c>
      <c r="G44" s="19">
        <v>2776</v>
      </c>
      <c r="H44" s="19">
        <v>2776</v>
      </c>
    </row>
    <row r="45" spans="1:8" ht="62.4" x14ac:dyDescent="0.3">
      <c r="A45" s="82"/>
      <c r="B45" s="74"/>
      <c r="C45" s="21" t="s">
        <v>96</v>
      </c>
      <c r="D45" s="19">
        <v>42</v>
      </c>
      <c r="E45" s="28">
        <f>E44/D44*100</f>
        <v>21.11829593001141</v>
      </c>
      <c r="F45" s="28">
        <f>F44/E44*100</f>
        <v>100</v>
      </c>
      <c r="G45" s="28">
        <f>G44/F44*100</f>
        <v>100</v>
      </c>
      <c r="H45" s="28">
        <f>H44/G44*100</f>
        <v>100</v>
      </c>
    </row>
    <row r="46" spans="1:8" ht="31.2" x14ac:dyDescent="0.3">
      <c r="A46" s="39" t="s">
        <v>46</v>
      </c>
      <c r="B46" s="42" t="s">
        <v>104</v>
      </c>
      <c r="C46" s="21" t="s">
        <v>83</v>
      </c>
      <c r="D46" s="19">
        <v>47</v>
      </c>
      <c r="E46" s="28">
        <v>47</v>
      </c>
      <c r="F46" s="28">
        <v>47</v>
      </c>
      <c r="G46" s="28">
        <v>47</v>
      </c>
      <c r="H46" s="28">
        <v>47</v>
      </c>
    </row>
    <row r="47" spans="1:8" ht="31.2" x14ac:dyDescent="0.3">
      <c r="A47" s="39" t="s">
        <v>47</v>
      </c>
      <c r="B47" s="42" t="s">
        <v>105</v>
      </c>
      <c r="C47" s="21" t="s">
        <v>26</v>
      </c>
      <c r="D47" s="19"/>
      <c r="E47" s="28"/>
      <c r="F47" s="28"/>
      <c r="G47" s="28"/>
      <c r="H47" s="28"/>
    </row>
    <row r="48" spans="1:8" ht="31.2" x14ac:dyDescent="0.3">
      <c r="A48" s="39" t="s">
        <v>48</v>
      </c>
      <c r="B48" s="42" t="s">
        <v>106</v>
      </c>
      <c r="C48" s="21" t="s">
        <v>83</v>
      </c>
      <c r="D48" s="19"/>
      <c r="E48" s="28"/>
      <c r="F48" s="28"/>
      <c r="G48" s="28"/>
      <c r="H48" s="28"/>
    </row>
    <row r="49" spans="1:8" ht="62.4" x14ac:dyDescent="0.3">
      <c r="A49" s="39" t="s">
        <v>51</v>
      </c>
      <c r="B49" s="42" t="s">
        <v>107</v>
      </c>
      <c r="C49" s="21" t="s">
        <v>83</v>
      </c>
      <c r="D49" s="19"/>
      <c r="E49" s="28"/>
      <c r="F49" s="28"/>
      <c r="G49" s="28"/>
      <c r="H49" s="28"/>
    </row>
    <row r="50" spans="1:8" x14ac:dyDescent="0.3">
      <c r="A50" s="7" t="s">
        <v>22</v>
      </c>
      <c r="B50" s="34" t="s">
        <v>88</v>
      </c>
      <c r="C50" s="21"/>
      <c r="D50" s="19"/>
      <c r="E50" s="19"/>
      <c r="F50" s="19"/>
      <c r="G50" s="19"/>
      <c r="H50" s="19"/>
    </row>
    <row r="51" spans="1:8" ht="31.2" x14ac:dyDescent="0.3">
      <c r="A51" s="25" t="s">
        <v>66</v>
      </c>
      <c r="B51" s="35" t="s">
        <v>82</v>
      </c>
      <c r="C51" s="12" t="s">
        <v>83</v>
      </c>
      <c r="D51" s="19"/>
      <c r="E51" s="19"/>
      <c r="F51" s="19"/>
      <c r="G51" s="19"/>
      <c r="H51" s="19"/>
    </row>
    <row r="52" spans="1:8" ht="62.4" x14ac:dyDescent="0.3">
      <c r="A52" s="25" t="s">
        <v>45</v>
      </c>
      <c r="B52" s="35" t="s">
        <v>89</v>
      </c>
      <c r="C52" s="12" t="s">
        <v>84</v>
      </c>
      <c r="D52" s="19"/>
      <c r="E52" s="19"/>
      <c r="F52" s="19"/>
      <c r="G52" s="19"/>
      <c r="H52" s="19"/>
    </row>
    <row r="53" spans="1:8" ht="46.8" x14ac:dyDescent="0.3">
      <c r="A53" s="25" t="s">
        <v>46</v>
      </c>
      <c r="B53" s="35" t="s">
        <v>108</v>
      </c>
      <c r="C53" s="12" t="s">
        <v>83</v>
      </c>
      <c r="D53" s="19"/>
      <c r="E53" s="19"/>
      <c r="F53" s="19"/>
      <c r="G53" s="19"/>
      <c r="H53" s="19"/>
    </row>
    <row r="54" spans="1:8" x14ac:dyDescent="0.3">
      <c r="A54" s="10" t="s">
        <v>25</v>
      </c>
      <c r="B54" s="16" t="s">
        <v>23</v>
      </c>
      <c r="C54" s="20"/>
      <c r="D54" s="20"/>
      <c r="E54" s="20"/>
      <c r="F54" s="20"/>
      <c r="G54" s="20"/>
      <c r="H54" s="20"/>
    </row>
    <row r="55" spans="1:8" x14ac:dyDescent="0.3">
      <c r="A55" s="83">
        <v>1</v>
      </c>
      <c r="B55" s="64" t="s">
        <v>95</v>
      </c>
      <c r="C55" s="12" t="s">
        <v>121</v>
      </c>
      <c r="D55" s="19">
        <v>68543</v>
      </c>
      <c r="E55" s="19">
        <v>10000</v>
      </c>
      <c r="F55" s="19">
        <v>10000</v>
      </c>
      <c r="G55" s="19">
        <v>10000</v>
      </c>
      <c r="H55" s="19">
        <v>10000</v>
      </c>
    </row>
    <row r="56" spans="1:8" ht="62.4" x14ac:dyDescent="0.3">
      <c r="A56" s="84"/>
      <c r="B56" s="65"/>
      <c r="C56" s="21" t="s">
        <v>96</v>
      </c>
      <c r="D56" s="19">
        <v>15</v>
      </c>
      <c r="E56" s="28">
        <f>E55/D55*100</f>
        <v>14.589381847891106</v>
      </c>
      <c r="F56" s="28">
        <f>F55/E55*100</f>
        <v>100</v>
      </c>
      <c r="G56" s="28">
        <f>G55/F55*100</f>
        <v>100</v>
      </c>
      <c r="H56" s="28">
        <f>H55/G55*100</f>
        <v>100</v>
      </c>
    </row>
    <row r="57" spans="1:8" ht="31.8" thickBot="1" x14ac:dyDescent="0.35">
      <c r="A57" s="14" t="s">
        <v>28</v>
      </c>
      <c r="B57" s="34" t="s">
        <v>90</v>
      </c>
      <c r="C57" s="13"/>
      <c r="D57" s="13"/>
      <c r="E57" s="13"/>
      <c r="F57" s="13"/>
      <c r="G57" s="13"/>
      <c r="H57" s="13"/>
    </row>
    <row r="58" spans="1:8" ht="31.8" thickBot="1" x14ac:dyDescent="0.35">
      <c r="A58" s="26">
        <v>1</v>
      </c>
      <c r="B58" s="35" t="s">
        <v>93</v>
      </c>
      <c r="C58" s="12" t="s">
        <v>121</v>
      </c>
      <c r="D58" s="19">
        <v>101431.78</v>
      </c>
      <c r="E58" s="62">
        <v>73566.820000000007</v>
      </c>
      <c r="F58" s="60">
        <v>63031.12</v>
      </c>
      <c r="G58" s="60">
        <v>52943.22</v>
      </c>
      <c r="H58" s="61">
        <v>53140.82</v>
      </c>
    </row>
    <row r="59" spans="1:8" ht="16.2" thickBot="1" x14ac:dyDescent="0.35">
      <c r="A59" s="11" t="s">
        <v>37</v>
      </c>
      <c r="B59" s="35" t="s">
        <v>30</v>
      </c>
      <c r="C59" s="12" t="s">
        <v>121</v>
      </c>
      <c r="D59" s="19">
        <f>D60+D61</f>
        <v>19551.210000000003</v>
      </c>
      <c r="E59" s="19">
        <f>E60+E61</f>
        <v>19327.11</v>
      </c>
      <c r="F59" s="19">
        <v>23534.400000000001</v>
      </c>
      <c r="G59" s="19">
        <v>21830</v>
      </c>
      <c r="H59" s="19">
        <v>22230</v>
      </c>
    </row>
    <row r="60" spans="1:8" ht="18.600000000000001" thickBot="1" x14ac:dyDescent="0.4">
      <c r="A60" s="11" t="s">
        <v>57</v>
      </c>
      <c r="B60" s="35" t="s">
        <v>76</v>
      </c>
      <c r="C60" s="12" t="s">
        <v>121</v>
      </c>
      <c r="D60" s="19">
        <v>19443.13</v>
      </c>
      <c r="E60" s="58">
        <v>18161</v>
      </c>
      <c r="F60" s="58">
        <v>20350</v>
      </c>
      <c r="G60" s="58">
        <v>21200</v>
      </c>
      <c r="H60" s="59">
        <v>21600</v>
      </c>
    </row>
    <row r="61" spans="1:8" ht="18.600000000000001" thickBot="1" x14ac:dyDescent="0.4">
      <c r="A61" s="11" t="s">
        <v>42</v>
      </c>
      <c r="B61" s="35" t="s">
        <v>77</v>
      </c>
      <c r="C61" s="12" t="s">
        <v>121</v>
      </c>
      <c r="D61" s="19">
        <v>108.08</v>
      </c>
      <c r="E61" s="58">
        <v>1166.1099999999999</v>
      </c>
      <c r="F61" s="58">
        <v>3184.4</v>
      </c>
      <c r="G61" s="58">
        <v>630</v>
      </c>
      <c r="H61" s="59">
        <v>630</v>
      </c>
    </row>
    <row r="62" spans="1:8" ht="18.600000000000001" thickBot="1" x14ac:dyDescent="0.4">
      <c r="A62" s="11" t="s">
        <v>38</v>
      </c>
      <c r="B62" s="35" t="s">
        <v>63</v>
      </c>
      <c r="C62" s="12" t="s">
        <v>121</v>
      </c>
      <c r="D62" s="19">
        <v>80980.570000000007</v>
      </c>
      <c r="E62" s="58">
        <v>54239.71</v>
      </c>
      <c r="F62" s="58">
        <v>39496.720000000001</v>
      </c>
      <c r="G62" s="58">
        <v>31113.22</v>
      </c>
      <c r="H62" s="59">
        <v>30910.82</v>
      </c>
    </row>
    <row r="63" spans="1:8" ht="31.8" thickBot="1" x14ac:dyDescent="0.4">
      <c r="A63" s="23">
        <v>2</v>
      </c>
      <c r="B63" s="35" t="s">
        <v>91</v>
      </c>
      <c r="C63" s="12" t="s">
        <v>121</v>
      </c>
      <c r="D63" s="19">
        <v>106270.93</v>
      </c>
      <c r="E63" s="58">
        <v>78670.03</v>
      </c>
      <c r="F63" s="58">
        <v>65031.12</v>
      </c>
      <c r="G63" s="58">
        <v>36733.32</v>
      </c>
      <c r="H63" s="59">
        <v>36040.82</v>
      </c>
    </row>
    <row r="64" spans="1:8" x14ac:dyDescent="0.3">
      <c r="A64" s="23" t="s">
        <v>41</v>
      </c>
      <c r="B64" s="8" t="s">
        <v>94</v>
      </c>
      <c r="C64" s="12" t="s">
        <v>121</v>
      </c>
      <c r="D64" s="19">
        <v>92140.55</v>
      </c>
      <c r="E64" s="19">
        <v>60203.87</v>
      </c>
      <c r="F64" s="19">
        <v>47840.35</v>
      </c>
      <c r="G64" s="19">
        <v>27923.1</v>
      </c>
      <c r="H64" s="19">
        <v>30555.51</v>
      </c>
    </row>
    <row r="65" spans="1:16384" ht="31.2" x14ac:dyDescent="0.3">
      <c r="A65" s="23">
        <v>3</v>
      </c>
      <c r="B65" s="35" t="s">
        <v>92</v>
      </c>
      <c r="C65" s="12" t="s">
        <v>121</v>
      </c>
      <c r="D65" s="19">
        <f>D58-D63</f>
        <v>-4839.1499999999942</v>
      </c>
      <c r="E65" s="19">
        <f>E58-E63</f>
        <v>-5103.2099999999919</v>
      </c>
      <c r="F65" s="19">
        <f>F58-F63</f>
        <v>-2000</v>
      </c>
      <c r="G65" s="19">
        <f>G58-G63</f>
        <v>16209.900000000001</v>
      </c>
      <c r="H65" s="19">
        <f>H58-H63</f>
        <v>17100</v>
      </c>
    </row>
    <row r="66" spans="1:16384" hidden="1" x14ac:dyDescent="0.3">
      <c r="A66" s="23" t="s">
        <v>47</v>
      </c>
      <c r="B66" s="35" t="s">
        <v>55</v>
      </c>
      <c r="C66" s="12" t="s">
        <v>85</v>
      </c>
      <c r="D66" s="19"/>
      <c r="E66" s="19"/>
      <c r="F66" s="19"/>
      <c r="G66" s="19"/>
      <c r="H66" s="19"/>
    </row>
    <row r="67" spans="1:16384" x14ac:dyDescent="0.3">
      <c r="A67" s="7" t="s">
        <v>87</v>
      </c>
      <c r="B67" s="34" t="s">
        <v>31</v>
      </c>
      <c r="C67" s="13"/>
      <c r="D67" s="13"/>
      <c r="E67" s="13"/>
      <c r="F67" s="13"/>
      <c r="G67" s="13"/>
      <c r="H67" s="13"/>
    </row>
    <row r="68" spans="1:16384" x14ac:dyDescent="0.3">
      <c r="A68" s="23">
        <v>1</v>
      </c>
      <c r="B68" s="35" t="s">
        <v>32</v>
      </c>
      <c r="C68" s="12" t="s">
        <v>8</v>
      </c>
      <c r="D68" s="19"/>
      <c r="E68" s="19"/>
      <c r="F68" s="19"/>
      <c r="G68" s="19"/>
      <c r="H68" s="19"/>
    </row>
    <row r="69" spans="1:16384" ht="46.8" x14ac:dyDescent="0.3">
      <c r="A69" s="23" t="s">
        <v>45</v>
      </c>
      <c r="B69" s="35" t="s">
        <v>34</v>
      </c>
      <c r="C69" s="12" t="s">
        <v>8</v>
      </c>
      <c r="D69" s="29">
        <v>11</v>
      </c>
      <c r="E69" s="19"/>
      <c r="F69" s="19"/>
      <c r="G69" s="19"/>
      <c r="H69" s="19"/>
    </row>
    <row r="70" spans="1:16384" ht="31.2" x14ac:dyDescent="0.3">
      <c r="A70" s="23" t="s">
        <v>46</v>
      </c>
      <c r="B70" s="35" t="s">
        <v>33</v>
      </c>
      <c r="C70" s="12" t="s">
        <v>7</v>
      </c>
      <c r="D70" s="29">
        <v>0.66</v>
      </c>
      <c r="E70" s="57">
        <v>0.66</v>
      </c>
      <c r="F70" s="57">
        <v>0.66</v>
      </c>
      <c r="G70" s="57">
        <v>0.66</v>
      </c>
      <c r="H70" s="57">
        <v>0.66</v>
      </c>
    </row>
    <row r="71" spans="1:16384" ht="31.2" x14ac:dyDescent="0.3">
      <c r="A71" s="23" t="s">
        <v>47</v>
      </c>
      <c r="B71" s="35" t="s">
        <v>35</v>
      </c>
      <c r="C71" s="12" t="s">
        <v>36</v>
      </c>
      <c r="D71" s="30"/>
      <c r="E71" s="19"/>
      <c r="F71" s="19"/>
      <c r="G71" s="19"/>
      <c r="H71" s="19"/>
    </row>
    <row r="72" spans="1:16384" s="8" customFormat="1" ht="31.2" x14ac:dyDescent="0.3">
      <c r="A72" s="26" t="s">
        <v>48</v>
      </c>
      <c r="B72" s="35" t="s">
        <v>64</v>
      </c>
      <c r="C72" s="12" t="s">
        <v>8</v>
      </c>
      <c r="D72" s="63">
        <v>347</v>
      </c>
      <c r="E72" s="63">
        <v>347</v>
      </c>
      <c r="F72" s="63">
        <v>347</v>
      </c>
      <c r="G72" s="63">
        <v>347</v>
      </c>
      <c r="H72" s="63">
        <v>347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s="8" customFormat="1" ht="24" customHeight="1" x14ac:dyDescent="0.3">
      <c r="A73" s="73" t="s">
        <v>51</v>
      </c>
      <c r="B73" s="74" t="s">
        <v>74</v>
      </c>
      <c r="C73" s="12" t="s">
        <v>72</v>
      </c>
      <c r="D73" s="19">
        <v>39986</v>
      </c>
      <c r="E73" s="19">
        <v>40986</v>
      </c>
      <c r="F73" s="19">
        <v>41486</v>
      </c>
      <c r="G73" s="19">
        <v>42500</v>
      </c>
      <c r="H73" s="19">
        <v>43000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s="8" customFormat="1" ht="28.5" customHeight="1" x14ac:dyDescent="0.3">
      <c r="A74" s="73"/>
      <c r="B74" s="74"/>
      <c r="C74" s="12" t="s">
        <v>16</v>
      </c>
      <c r="D74" s="19">
        <v>5.5</v>
      </c>
      <c r="E74" s="19">
        <f>E73/D73*100</f>
        <v>102.50087530635723</v>
      </c>
      <c r="F74" s="19">
        <f>F73/E73*100</f>
        <v>101.21992875616064</v>
      </c>
      <c r="G74" s="19">
        <f>G73/F73*100</f>
        <v>102.44419804271321</v>
      </c>
      <c r="H74" s="19">
        <f>H73/G73*100</f>
        <v>101.17647058823529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s="8" customFormat="1" ht="31.2" x14ac:dyDescent="0.3">
      <c r="A75" s="27" t="s">
        <v>52</v>
      </c>
      <c r="B75" s="36" t="s">
        <v>75</v>
      </c>
      <c r="C75" s="21" t="s">
        <v>121</v>
      </c>
      <c r="D75" s="19">
        <f>D73*D72*12/1000000</f>
        <v>166.50170399999999</v>
      </c>
      <c r="E75" s="19">
        <f>E73*E72*12/1000000</f>
        <v>170.66570400000001</v>
      </c>
      <c r="F75" s="19">
        <f>F73*F72*12/1000000</f>
        <v>172.747704</v>
      </c>
      <c r="G75" s="19">
        <f>G73*G72*12/1000000</f>
        <v>176.97</v>
      </c>
      <c r="H75" s="19">
        <f>H73*H72*12/1000000</f>
        <v>179.05199999999999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1:16384" x14ac:dyDescent="0.3">
      <c r="A76" s="45" t="s">
        <v>109</v>
      </c>
      <c r="B76" s="46" t="s">
        <v>110</v>
      </c>
      <c r="C76" s="44"/>
      <c r="D76" s="44"/>
      <c r="E76" s="44"/>
      <c r="F76" s="44"/>
      <c r="G76" s="44"/>
      <c r="H76" s="44"/>
    </row>
    <row r="77" spans="1:16384" x14ac:dyDescent="0.3">
      <c r="A77" s="54">
        <v>1</v>
      </c>
      <c r="B77" s="47" t="s">
        <v>111</v>
      </c>
      <c r="C77" s="44"/>
      <c r="D77" s="44"/>
      <c r="E77" s="44"/>
      <c r="F77" s="44"/>
      <c r="G77" s="44"/>
      <c r="H77" s="44"/>
    </row>
    <row r="78" spans="1:16384" ht="46.8" x14ac:dyDescent="0.3">
      <c r="A78" s="54" t="s">
        <v>37</v>
      </c>
      <c r="B78" s="47" t="s">
        <v>112</v>
      </c>
      <c r="C78" s="55" t="s">
        <v>122</v>
      </c>
      <c r="D78" s="44"/>
      <c r="E78" s="44"/>
      <c r="F78" s="44"/>
      <c r="G78" s="44"/>
      <c r="H78" s="44"/>
    </row>
    <row r="79" spans="1:16384" ht="31.2" x14ac:dyDescent="0.3">
      <c r="A79" s="54" t="s">
        <v>38</v>
      </c>
      <c r="B79" s="47" t="s">
        <v>115</v>
      </c>
      <c r="C79" s="55" t="s">
        <v>123</v>
      </c>
      <c r="D79" s="44"/>
      <c r="E79" s="44"/>
      <c r="F79" s="44"/>
      <c r="G79" s="44"/>
      <c r="H79" s="44"/>
    </row>
    <row r="80" spans="1:16384" ht="31.2" x14ac:dyDescent="0.3">
      <c r="A80" s="54" t="s">
        <v>39</v>
      </c>
      <c r="B80" s="47" t="s">
        <v>113</v>
      </c>
      <c r="C80" s="55" t="s">
        <v>123</v>
      </c>
      <c r="D80" s="44"/>
      <c r="E80" s="44"/>
      <c r="F80" s="44"/>
      <c r="G80" s="44"/>
      <c r="H80" s="44"/>
    </row>
    <row r="81" spans="1:8" ht="31.2" x14ac:dyDescent="0.3">
      <c r="A81" s="54" t="s">
        <v>40</v>
      </c>
      <c r="B81" s="47" t="s">
        <v>114</v>
      </c>
      <c r="C81" s="55" t="s">
        <v>124</v>
      </c>
      <c r="D81" s="44"/>
      <c r="E81" s="44"/>
      <c r="F81" s="44"/>
      <c r="G81" s="44"/>
      <c r="H81" s="44"/>
    </row>
    <row r="82" spans="1:8" x14ac:dyDescent="0.3">
      <c r="A82" s="48" t="s">
        <v>116</v>
      </c>
      <c r="B82" s="49" t="s">
        <v>117</v>
      </c>
      <c r="C82" s="50"/>
      <c r="D82" s="51"/>
      <c r="E82" s="51"/>
      <c r="F82" s="51"/>
      <c r="G82" s="51"/>
      <c r="H82" s="51"/>
    </row>
    <row r="83" spans="1:8" ht="31.2" x14ac:dyDescent="0.3">
      <c r="A83" s="52">
        <v>1</v>
      </c>
      <c r="B83" s="53" t="s">
        <v>118</v>
      </c>
      <c r="C83" s="50" t="s">
        <v>36</v>
      </c>
      <c r="D83" s="51"/>
      <c r="E83" s="51">
        <v>1</v>
      </c>
      <c r="F83" s="51">
        <v>1</v>
      </c>
      <c r="G83" s="51"/>
      <c r="H83" s="51"/>
    </row>
    <row r="84" spans="1:8" x14ac:dyDescent="0.3">
      <c r="A84" s="52">
        <v>2</v>
      </c>
      <c r="B84" s="53" t="s">
        <v>119</v>
      </c>
      <c r="C84" s="50" t="s">
        <v>36</v>
      </c>
      <c r="D84" s="51"/>
      <c r="E84" s="51"/>
      <c r="F84" s="51">
        <v>1</v>
      </c>
      <c r="G84" s="51"/>
      <c r="H84" s="51"/>
    </row>
  </sheetData>
  <mergeCells count="29"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3:B24"/>
    <mergeCell ref="A23:A24"/>
    <mergeCell ref="A1:H1"/>
    <mergeCell ref="A2:H2"/>
    <mergeCell ref="A4:A5"/>
    <mergeCell ref="B4:B5"/>
    <mergeCell ref="C4:C5"/>
    <mergeCell ref="F4:H4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2023-04-19T10:47:43Z</dcterms:modified>
  <cp:contentStatus>проект</cp:contentStatus>
</cp:coreProperties>
</file>