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Оценка" sheetId="2" r:id="rId2"/>
    <sheet name="Лист1 (2)" sheetId="3" r:id="rId3"/>
    <sheet name="Лист2" sheetId="4" r:id="rId4"/>
    <sheet name="Лист3" sheetId="5" r:id="rId5"/>
  </sheets>
  <definedNames>
    <definedName name="_xlnm.Print_Area" localSheetId="2">'Лист1 (2)'!$A$4:$I$46</definedName>
    <definedName name="_xlnm.Print_Area" localSheetId="1">'Оценка'!$A$4:$H$46</definedName>
    <definedName name="_xlnm.Print_Area" localSheetId="0">'Прил 6 '!$A$4:$E$47</definedName>
  </definedNames>
  <calcPr fullCalcOnLoad="1"/>
</workbook>
</file>

<file path=xl/sharedStrings.xml><?xml version="1.0" encoding="utf-8"?>
<sst xmlns="http://schemas.openxmlformats.org/spreadsheetml/2006/main" count="193" uniqueCount="108">
  <si>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</si>
  <si>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</si>
  <si>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</si>
  <si>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</si>
  <si>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</si>
  <si>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</si>
  <si>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</si>
  <si>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</si>
  <si>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</si>
  <si>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</si>
  <si>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</si>
  <si>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</si>
  <si>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</si>
  <si>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</si>
  <si>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</si>
  <si>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</si>
  <si>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</si>
  <si>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</si>
  <si>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</si>
  <si>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</si>
  <si>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</si>
  <si>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</si>
  <si>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</si>
  <si>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</si>
  <si>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</si>
  <si>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</si>
  <si>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</si>
  <si>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</si>
  <si>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</si>
  <si>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</si>
  <si>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</si>
  <si>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</si>
  <si>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</si>
  <si>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</si>
  <si>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</si>
  <si>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</si>
  <si>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</si>
  <si>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</si>
  <si>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</si>
  <si>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</si>
  <si>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</si>
  <si>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</si>
  <si>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</si>
  <si>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</si>
  <si>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</si>
  <si>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</si>
  <si>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</si>
  <si>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</si>
  <si>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</si>
  <si>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</si>
  <si>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</si>
  <si>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</si>
  <si>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</si>
  <si>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</si>
  <si>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</si>
  <si>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</si>
  <si>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</si>
  <si>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</si>
  <si>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</si>
  <si>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</si>
  <si>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%</t>
  </si>
  <si>
    <t>Бюджет на 2016 год перв.  тыс.руб.</t>
  </si>
  <si>
    <t>Бюджет на 2016 г.  тыс.руб. (01.10.2016)</t>
  </si>
  <si>
    <t xml:space="preserve">Оценка ожидаемого исполнения бюджета </t>
  </si>
  <si>
    <t xml:space="preserve">расходов  Кобринского сельского поселения 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</si>
  <si>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</si>
  <si>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</si>
  <si>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</si>
  <si>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</si>
  <si>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</si>
  <si>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</si>
  <si>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</si>
  <si>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</si>
  <si>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</si>
  <si>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</si>
  <si>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</si>
  <si>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</si>
  <si>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</si>
  <si>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</si>
  <si>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</si>
  <si>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</si>
  <si>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</si>
  <si>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</si>
  <si>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</si>
  <si>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</si>
  <si>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</si>
  <si>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</si>
  <si>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</si>
  <si>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</si>
  <si>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</si>
  <si>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</si>
  <si>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</si>
  <si>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</si>
  <si>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расходов бюджета Кобринского сельского поселения на плановый период 2019 и 2020 годов</t>
  </si>
  <si>
    <t>2019 г.    тыс.руб.</t>
  </si>
  <si>
    <t>2020 г.   тыс.руб.</t>
  </si>
  <si>
    <t>Приложение 11</t>
  </si>
  <si>
    <t>Бюджет на 2017 г.  уточн.     на 01.10.2017 г</t>
  </si>
  <si>
    <t>Оценка исполнения 2017 год</t>
  </si>
  <si>
    <t xml:space="preserve">сельского поселеия по разделам классификации расходов </t>
  </si>
  <si>
    <t>Общая структура  расходов бюджета Кобринского</t>
  </si>
  <si>
    <t>Бюджет на 2017   уточн.     на 01.10.2017 г</t>
  </si>
  <si>
    <t>% к 2017 году</t>
  </si>
  <si>
    <t>% к 2018 году</t>
  </si>
  <si>
    <t>% к 2019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</si>
  <si>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</si>
  <si>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</si>
  <si>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№ 70 от 21.12.2017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</si>
</sst>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10" xfId="53" applyFont="1" applyBorder="1" applyAlignment="1">
      <alignment horizontal="center" wrapText="1"/>
      <protection/>
    </xf>
    <xf numFmtId="0" fontId="2" fillId="0" borderId="10" xfId="53" applyFont="1" applyBorder="1" applyAlignment="1">
      <alignment horizontal="left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Border="1" applyAlignment="1">
      <alignment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0" fontId="5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2" fillId="0" borderId="11" xfId="53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 vertical="justify"/>
      <protection/>
    </xf>
    <xf numFmtId="2" fontId="0" fillId="0" borderId="0" xfId="0" applyNumberFormat="1" applyAlignment="1">
      <alignment/>
    </xf>
    <xf numFmtId="0" fontId="2" fillId="0" borderId="10" xfId="53" applyFont="1" applyBorder="1" applyAlignment="1">
      <alignment horizontal="left" vertical="center" wrapTex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2" fontId="2" fillId="0" borderId="10" xfId="0" applyNumberFormat="1" applyFont="1" applyBorder="1" applyAlignment="1">
      <alignment/>
    </xf>
    <xf numFmtId="0" fontId="6" fillId="0" borderId="10" xfId="53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wrapText="1"/>
      <protection/>
    </xf>
    <xf numFmtId="2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53" applyFont="1" applyBorder="1" applyAlignment="1">
      <alignment wrapText="1"/>
      <protection/>
    </xf>
    <xf numFmtId="0" fontId="7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53" applyFont="1" applyBorder="1" applyAlignment="1">
      <alignment wrapText="1"/>
      <protection/>
    </xf>
    <xf numFmtId="0" fontId="0" fillId="0" borderId="0" xfId="0" applyBorder="1" applyAlignment="1">
      <alignment/>
    </xf>
    <xf numFmtId="169" fontId="2" fillId="0" borderId="10" xfId="0" applyNumberFormat="1" applyFont="1" applyBorder="1" applyAlignment="1">
      <alignment horizontal="center" vertical="center" wrapText="1"/>
    </xf>
    <xf numFmtId="170" fontId="6" fillId="0" borderId="10" xfId="53" applyNumberFormat="1" applyFont="1" applyBorder="1" applyAlignment="1">
      <alignment horizontal="center" vertical="center" wrapText="1"/>
      <protection/>
    </xf>
    <xf numFmtId="170" fontId="7" fillId="0" borderId="10" xfId="53" applyNumberFormat="1" applyFont="1" applyBorder="1" applyAlignment="1">
      <alignment horizontal="center" vertical="center" wrapText="1"/>
      <protection/>
    </xf>
    <xf numFmtId="169" fontId="6" fillId="0" borderId="10" xfId="53" applyNumberFormat="1" applyFont="1" applyBorder="1" applyAlignment="1">
      <alignment horizontal="center" vertical="center" wrapText="1"/>
      <protection/>
    </xf>
    <xf numFmtId="169" fontId="7" fillId="0" borderId="10" xfId="53" applyNumberFormat="1" applyFont="1" applyBorder="1" applyAlignment="1">
      <alignment horizontal="center" vertical="center" wrapText="1"/>
      <protection/>
    </xf>
    <xf numFmtId="16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vertical="justify"/>
      <protection/>
    </xf>
    <xf numFmtId="0" fontId="3" fillId="0" borderId="12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4">
      <selection activeCell="B7" sqref="B7:E7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0.125" style="0" customWidth="1"/>
    <col min="4" max="4" width="10.25390625" style="0" customWidth="1"/>
    <col min="5" max="5" width="11.1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5" ht="12.75" customHeight="1">
      <c r="A4" s="2"/>
      <c r="B4" s="58" t="s">
        <v>96</v>
      </c>
      <c r="C4" s="58"/>
      <c r="D4" s="58"/>
      <c r="E4" s="58"/>
    </row>
    <row r="5" spans="1:5" ht="12.75" customHeight="1">
      <c r="A5" s="2"/>
      <c r="B5" s="59" t="s">
        <v>46</v>
      </c>
      <c r="C5" s="59"/>
      <c r="D5" s="59"/>
      <c r="E5" s="59"/>
    </row>
    <row r="6" spans="1:5" ht="12.75" customHeight="1">
      <c r="A6" s="2"/>
      <c r="B6" s="59" t="s">
        <v>47</v>
      </c>
      <c r="C6" s="59"/>
      <c r="D6" s="59"/>
      <c r="E6" s="59"/>
    </row>
    <row r="7" spans="1:5" ht="12.75" customHeight="1">
      <c r="A7" s="2"/>
      <c r="B7" s="59" t="s">
        <v>107</v>
      </c>
      <c r="C7" s="59"/>
      <c r="D7" s="59"/>
      <c r="E7" s="59"/>
    </row>
    <row r="8" spans="1:4" ht="12.75" customHeight="1">
      <c r="A8" s="2"/>
      <c r="B8" s="61"/>
      <c r="C8" s="61"/>
      <c r="D8" s="21"/>
    </row>
    <row r="9" spans="1:4" ht="12.75">
      <c r="A9" s="2"/>
      <c r="B9" s="60"/>
      <c r="C9" s="60"/>
      <c r="D9" s="21"/>
    </row>
    <row r="10" spans="1:5" ht="25.5" customHeight="1">
      <c r="A10" s="57" t="s">
        <v>37</v>
      </c>
      <c r="B10" s="57"/>
      <c r="C10" s="57"/>
      <c r="D10" s="57"/>
      <c r="E10" s="57"/>
    </row>
    <row r="11" spans="1:5" ht="18" customHeight="1">
      <c r="A11" s="56" t="s">
        <v>93</v>
      </c>
      <c r="B11" s="56"/>
      <c r="C11" s="56"/>
      <c r="D11" s="56"/>
      <c r="E11" s="56"/>
    </row>
    <row r="12" spans="1:4" ht="14.25">
      <c r="A12" s="56"/>
      <c r="B12" s="56"/>
      <c r="C12" s="56"/>
      <c r="D12" s="56"/>
    </row>
    <row r="13" spans="1:4" ht="15.75">
      <c r="A13" s="62"/>
      <c r="B13" s="62"/>
      <c r="C13" s="62"/>
      <c r="D13" s="62"/>
    </row>
    <row r="14" spans="1:5" ht="12.75" customHeight="1">
      <c r="A14" s="63" t="s">
        <v>0</v>
      </c>
      <c r="B14" s="63" t="s">
        <v>65</v>
      </c>
      <c r="C14" s="63" t="s">
        <v>66</v>
      </c>
      <c r="D14" s="66" t="s">
        <v>94</v>
      </c>
      <c r="E14" s="66" t="s">
        <v>95</v>
      </c>
    </row>
    <row r="15" spans="1:5" ht="12.75">
      <c r="A15" s="64"/>
      <c r="B15" s="64"/>
      <c r="C15" s="64"/>
      <c r="D15" s="66"/>
      <c r="E15" s="66"/>
    </row>
    <row r="16" spans="1:5" ht="9" customHeight="1">
      <c r="A16" s="65"/>
      <c r="B16" s="65"/>
      <c r="C16" s="65"/>
      <c r="D16" s="66"/>
      <c r="E16" s="66"/>
    </row>
    <row r="17" spans="1:5" ht="19.5" customHeight="1">
      <c r="A17" s="30" t="s">
        <v>69</v>
      </c>
      <c r="B17" s="13" t="s">
        <v>67</v>
      </c>
      <c r="C17" s="13" t="s">
        <v>68</v>
      </c>
      <c r="D17" s="27">
        <f>SUM(D18:D22)</f>
        <v>11830.45</v>
      </c>
      <c r="E17" s="27">
        <f>SUM(E18:E22)</f>
        <v>12267.15</v>
      </c>
    </row>
    <row r="18" spans="1:5" ht="36.75" customHeight="1">
      <c r="A18" s="5" t="s">
        <v>70</v>
      </c>
      <c r="B18" s="17" t="s">
        <v>67</v>
      </c>
      <c r="C18" s="15" t="s">
        <v>71</v>
      </c>
      <c r="D18" s="28">
        <v>489</v>
      </c>
      <c r="E18" s="28">
        <v>509</v>
      </c>
    </row>
    <row r="19" spans="1:5" ht="14.25" customHeight="1">
      <c r="A19" s="6" t="s">
        <v>7</v>
      </c>
      <c r="B19" s="17" t="s">
        <v>67</v>
      </c>
      <c r="C19" s="17" t="s">
        <v>72</v>
      </c>
      <c r="D19" s="28">
        <f>10197+60</f>
        <v>10257</v>
      </c>
      <c r="E19" s="28">
        <f>10589+60</f>
        <v>10649</v>
      </c>
    </row>
    <row r="20" spans="1:5" ht="40.5" customHeight="1">
      <c r="A20" s="55" t="s">
        <v>105</v>
      </c>
      <c r="B20" s="17" t="s">
        <v>67</v>
      </c>
      <c r="C20" s="18" t="s">
        <v>106</v>
      </c>
      <c r="D20" s="28">
        <v>167.5</v>
      </c>
      <c r="E20" s="28">
        <v>179</v>
      </c>
    </row>
    <row r="21" spans="1:5" ht="12.75">
      <c r="A21" s="7" t="s">
        <v>9</v>
      </c>
      <c r="B21" s="17" t="s">
        <v>67</v>
      </c>
      <c r="C21" s="18" t="s">
        <v>73</v>
      </c>
      <c r="D21" s="28">
        <v>300</v>
      </c>
      <c r="E21" s="28">
        <v>300</v>
      </c>
    </row>
    <row r="22" spans="1:5" ht="13.5" customHeight="1">
      <c r="A22" s="7" t="s">
        <v>76</v>
      </c>
      <c r="B22" s="17" t="s">
        <v>67</v>
      </c>
      <c r="C22" s="18" t="s">
        <v>74</v>
      </c>
      <c r="D22" s="28">
        <v>616.95</v>
      </c>
      <c r="E22" s="28">
        <v>630.15</v>
      </c>
    </row>
    <row r="23" spans="1:5" ht="15" customHeight="1">
      <c r="A23" s="31" t="s">
        <v>75</v>
      </c>
      <c r="B23" s="19" t="s">
        <v>77</v>
      </c>
      <c r="C23" s="17" t="s">
        <v>68</v>
      </c>
      <c r="D23" s="27">
        <f>D24</f>
        <v>233.7</v>
      </c>
      <c r="E23" s="27">
        <f>E24</f>
        <v>0</v>
      </c>
    </row>
    <row r="24" spans="1:5" ht="18" customHeight="1">
      <c r="A24" s="6" t="s">
        <v>11</v>
      </c>
      <c r="B24" s="17" t="s">
        <v>77</v>
      </c>
      <c r="C24" s="17" t="s">
        <v>71</v>
      </c>
      <c r="D24" s="28">
        <f>233.67+0.03</f>
        <v>233.7</v>
      </c>
      <c r="E24" s="28">
        <v>0</v>
      </c>
    </row>
    <row r="25" spans="1:5" ht="27" customHeight="1">
      <c r="A25" s="30" t="s">
        <v>78</v>
      </c>
      <c r="B25" s="13" t="s">
        <v>71</v>
      </c>
      <c r="C25" s="13" t="s">
        <v>68</v>
      </c>
      <c r="D25" s="27">
        <f>SUM(D26:D28)</f>
        <v>370</v>
      </c>
      <c r="E25" s="27">
        <f>SUM(E26:E28)</f>
        <v>370</v>
      </c>
    </row>
    <row r="26" spans="1:5" ht="27.75" customHeight="1">
      <c r="A26" s="6" t="s">
        <v>14</v>
      </c>
      <c r="B26" s="17" t="s">
        <v>71</v>
      </c>
      <c r="C26" s="17" t="s">
        <v>79</v>
      </c>
      <c r="D26" s="28">
        <v>200</v>
      </c>
      <c r="E26" s="28">
        <v>200</v>
      </c>
    </row>
    <row r="27" spans="1:5" ht="18" customHeight="1">
      <c r="A27" s="6" t="s">
        <v>16</v>
      </c>
      <c r="B27" s="17" t="s">
        <v>71</v>
      </c>
      <c r="C27" s="17" t="s">
        <v>81</v>
      </c>
      <c r="D27" s="28">
        <v>150</v>
      </c>
      <c r="E27" s="28">
        <v>150</v>
      </c>
    </row>
    <row r="28" spans="1:5" ht="26.25" customHeight="1">
      <c r="A28" s="6" t="s">
        <v>56</v>
      </c>
      <c r="B28" s="17" t="s">
        <v>71</v>
      </c>
      <c r="C28" s="17" t="s">
        <v>82</v>
      </c>
      <c r="D28" s="28">
        <v>20</v>
      </c>
      <c r="E28" s="28">
        <v>20</v>
      </c>
    </row>
    <row r="29" spans="1:5" ht="15" customHeight="1">
      <c r="A29" s="30" t="s">
        <v>80</v>
      </c>
      <c r="B29" s="13" t="s">
        <v>72</v>
      </c>
      <c r="C29" s="13" t="s">
        <v>68</v>
      </c>
      <c r="D29" s="27">
        <f>SUM(D30:D32)</f>
        <v>4504.79</v>
      </c>
      <c r="E29" s="27">
        <f>SUM(E30:E32)</f>
        <v>4504.79</v>
      </c>
    </row>
    <row r="30" spans="1:5" ht="15.75" customHeight="1">
      <c r="A30" s="6" t="s">
        <v>83</v>
      </c>
      <c r="B30" s="17" t="s">
        <v>72</v>
      </c>
      <c r="C30" s="17" t="s">
        <v>79</v>
      </c>
      <c r="D30" s="28">
        <v>4000</v>
      </c>
      <c r="E30" s="28">
        <v>4000</v>
      </c>
    </row>
    <row r="31" spans="1:5" ht="15.75" customHeight="1">
      <c r="A31" s="6" t="s">
        <v>48</v>
      </c>
      <c r="B31" s="17" t="s">
        <v>72</v>
      </c>
      <c r="C31" s="17" t="s">
        <v>81</v>
      </c>
      <c r="D31" s="28">
        <v>300</v>
      </c>
      <c r="E31" s="28">
        <v>300</v>
      </c>
    </row>
    <row r="32" spans="1:5" ht="15.75" customHeight="1">
      <c r="A32" s="6" t="s">
        <v>40</v>
      </c>
      <c r="B32" s="17" t="s">
        <v>72</v>
      </c>
      <c r="C32" s="17" t="s">
        <v>84</v>
      </c>
      <c r="D32" s="28">
        <v>204.79</v>
      </c>
      <c r="E32" s="28">
        <v>204.79</v>
      </c>
    </row>
    <row r="33" spans="1:5" ht="15.75" customHeight="1">
      <c r="A33" s="30" t="s">
        <v>85</v>
      </c>
      <c r="B33" s="13" t="s">
        <v>86</v>
      </c>
      <c r="C33" s="13" t="s">
        <v>68</v>
      </c>
      <c r="D33" s="27">
        <f>D34+D35+D36</f>
        <v>11913.24</v>
      </c>
      <c r="E33" s="27">
        <f>E34+E35+E36</f>
        <v>11933.439999999999</v>
      </c>
    </row>
    <row r="34" spans="1:5" ht="12.75">
      <c r="A34" s="6" t="s">
        <v>20</v>
      </c>
      <c r="B34" s="17" t="s">
        <v>86</v>
      </c>
      <c r="C34" s="17" t="s">
        <v>67</v>
      </c>
      <c r="D34" s="28">
        <v>1148.8</v>
      </c>
      <c r="E34" s="28">
        <v>1160</v>
      </c>
    </row>
    <row r="35" spans="1:5" ht="12.75">
      <c r="A35" s="6" t="s">
        <v>22</v>
      </c>
      <c r="B35" s="17" t="s">
        <v>86</v>
      </c>
      <c r="C35" s="17" t="s">
        <v>77</v>
      </c>
      <c r="D35" s="28">
        <v>2661</v>
      </c>
      <c r="E35" s="28">
        <v>2670</v>
      </c>
    </row>
    <row r="36" spans="1:5" ht="15" customHeight="1">
      <c r="A36" s="6" t="s">
        <v>38</v>
      </c>
      <c r="B36" s="17" t="s">
        <v>86</v>
      </c>
      <c r="C36" s="17" t="s">
        <v>71</v>
      </c>
      <c r="D36" s="28">
        <v>8103.44</v>
      </c>
      <c r="E36" s="28">
        <v>8103.44</v>
      </c>
    </row>
    <row r="37" spans="1:5" ht="15" customHeight="1">
      <c r="A37" s="30" t="s">
        <v>87</v>
      </c>
      <c r="B37" s="13" t="s">
        <v>88</v>
      </c>
      <c r="C37" s="13" t="s">
        <v>68</v>
      </c>
      <c r="D37" s="27">
        <f>D38</f>
        <v>273.68</v>
      </c>
      <c r="E37" s="27">
        <f>E38</f>
        <v>273.68</v>
      </c>
    </row>
    <row r="38" spans="1:5" ht="18" customHeight="1">
      <c r="A38" s="6" t="s">
        <v>34</v>
      </c>
      <c r="B38" s="17" t="s">
        <v>88</v>
      </c>
      <c r="C38" s="17" t="s">
        <v>88</v>
      </c>
      <c r="D38" s="28">
        <v>273.68</v>
      </c>
      <c r="E38" s="28">
        <v>273.68</v>
      </c>
    </row>
    <row r="39" spans="1:5" ht="15.75" customHeight="1">
      <c r="A39" s="30" t="s">
        <v>89</v>
      </c>
      <c r="B39" s="13" t="s">
        <v>90</v>
      </c>
      <c r="C39" s="13" t="s">
        <v>68</v>
      </c>
      <c r="D39" s="27">
        <f>D40</f>
        <v>10296</v>
      </c>
      <c r="E39" s="27">
        <f>E40</f>
        <v>11100</v>
      </c>
    </row>
    <row r="40" spans="1:5" ht="15.75" customHeight="1">
      <c r="A40" s="6" t="s">
        <v>26</v>
      </c>
      <c r="B40" s="17" t="s">
        <v>90</v>
      </c>
      <c r="C40" s="17" t="s">
        <v>67</v>
      </c>
      <c r="D40" s="28">
        <v>10296</v>
      </c>
      <c r="E40" s="28">
        <v>11100</v>
      </c>
    </row>
    <row r="41" spans="1:5" ht="12.75">
      <c r="A41" s="30" t="s">
        <v>91</v>
      </c>
      <c r="B41" s="20">
        <v>10</v>
      </c>
      <c r="C41" s="13" t="s">
        <v>68</v>
      </c>
      <c r="D41" s="29">
        <f>D42</f>
        <v>1170</v>
      </c>
      <c r="E41" s="29">
        <f>E42</f>
        <v>1217</v>
      </c>
    </row>
    <row r="42" spans="1:5" ht="16.5" customHeight="1">
      <c r="A42" s="6" t="s">
        <v>43</v>
      </c>
      <c r="B42" s="16">
        <v>10</v>
      </c>
      <c r="C42" s="17" t="s">
        <v>67</v>
      </c>
      <c r="D42" s="28">
        <v>1170</v>
      </c>
      <c r="E42" s="28">
        <v>1217</v>
      </c>
    </row>
    <row r="43" spans="1:5" ht="12.75">
      <c r="A43" s="30" t="s">
        <v>92</v>
      </c>
      <c r="B43" s="13" t="s">
        <v>73</v>
      </c>
      <c r="C43" s="13" t="s">
        <v>68</v>
      </c>
      <c r="D43" s="27">
        <f>SUM(D44:D44)</f>
        <v>200</v>
      </c>
      <c r="E43" s="27">
        <f>SUM(E44:E44)</f>
        <v>200</v>
      </c>
    </row>
    <row r="44" spans="1:5" ht="17.25" customHeight="1">
      <c r="A44" s="6" t="s">
        <v>51</v>
      </c>
      <c r="B44" s="17" t="s">
        <v>73</v>
      </c>
      <c r="C44" s="17" t="s">
        <v>77</v>
      </c>
      <c r="D44" s="28">
        <v>200</v>
      </c>
      <c r="E44" s="28">
        <v>200</v>
      </c>
    </row>
    <row r="45" spans="1:5" ht="17.25" customHeight="1">
      <c r="A45" s="9" t="s">
        <v>28</v>
      </c>
      <c r="B45" s="20"/>
      <c r="C45" s="20"/>
      <c r="D45" s="27">
        <f>D17+D23+D25+D29+D33+D39+D43+D37+D41</f>
        <v>40791.86</v>
      </c>
      <c r="E45" s="27">
        <f>E17+E23+E25+E29+E33+E39+E43+E37+E41</f>
        <v>41866.06</v>
      </c>
    </row>
    <row r="46" spans="1:3" ht="12.75">
      <c r="A46" s="1"/>
      <c r="B46" s="1"/>
      <c r="C46" s="3"/>
    </row>
    <row r="47" spans="1:3" ht="12.75">
      <c r="A47" s="1"/>
      <c r="B47" s="1"/>
      <c r="C47" s="3"/>
    </row>
  </sheetData>
  <sheetProtection/>
  <mergeCells count="15">
    <mergeCell ref="E14:E16"/>
    <mergeCell ref="A13:D13"/>
    <mergeCell ref="A14:A16"/>
    <mergeCell ref="B14:B16"/>
    <mergeCell ref="C14:C16"/>
    <mergeCell ref="D14:D16"/>
    <mergeCell ref="A12:D12"/>
    <mergeCell ref="A10:E10"/>
    <mergeCell ref="A11:E11"/>
    <mergeCell ref="B4:E4"/>
    <mergeCell ref="B5:E5"/>
    <mergeCell ref="B6:E6"/>
    <mergeCell ref="B7:E7"/>
    <mergeCell ref="B9:C9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6.875" style="0" customWidth="1"/>
    <col min="2" max="2" width="7.625" style="0" customWidth="1"/>
    <col min="3" max="3" width="6.875" style="0" customWidth="1"/>
    <col min="5" max="5" width="9.625" style="0" customWidth="1"/>
    <col min="6" max="6" width="9.75390625" style="0" customWidth="1"/>
    <col min="7" max="7" width="8.625" style="0" customWidth="1"/>
    <col min="8" max="8" width="6.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58"/>
      <c r="C4" s="58"/>
      <c r="D4" s="58"/>
      <c r="E4" s="58"/>
      <c r="F4" s="58"/>
    </row>
    <row r="5" spans="1:6" ht="12.75" customHeight="1">
      <c r="A5" s="2"/>
      <c r="B5" s="59"/>
      <c r="C5" s="59"/>
      <c r="D5" s="59"/>
      <c r="E5" s="59"/>
      <c r="F5" s="59"/>
    </row>
    <row r="6" spans="1:6" ht="12.75" customHeight="1">
      <c r="A6" s="2"/>
      <c r="B6" s="59"/>
      <c r="C6" s="59"/>
      <c r="D6" s="59"/>
      <c r="E6" s="59"/>
      <c r="F6" s="59"/>
    </row>
    <row r="7" spans="1:6" ht="12.75" customHeight="1">
      <c r="A7" s="2"/>
      <c r="B7" s="59"/>
      <c r="C7" s="59"/>
      <c r="D7" s="59"/>
      <c r="E7" s="59"/>
      <c r="F7" s="59"/>
    </row>
    <row r="8" spans="1:6" ht="12.75" customHeight="1">
      <c r="A8" s="2"/>
      <c r="B8" s="61"/>
      <c r="C8" s="61"/>
      <c r="D8" s="24"/>
      <c r="E8" s="21"/>
      <c r="F8" s="21"/>
    </row>
    <row r="9" spans="1:6" ht="12.75">
      <c r="A9" s="2"/>
      <c r="B9" s="60"/>
      <c r="C9" s="60"/>
      <c r="D9" s="11"/>
      <c r="E9" s="21"/>
      <c r="F9" s="21"/>
    </row>
    <row r="10" spans="1:6" ht="15.75">
      <c r="A10" s="57" t="s">
        <v>63</v>
      </c>
      <c r="B10" s="57"/>
      <c r="C10" s="57"/>
      <c r="D10" s="57"/>
      <c r="E10" s="57"/>
      <c r="F10" s="57"/>
    </row>
    <row r="11" spans="1:6" ht="14.25">
      <c r="A11" s="56" t="s">
        <v>64</v>
      </c>
      <c r="B11" s="56"/>
      <c r="C11" s="56"/>
      <c r="D11" s="56"/>
      <c r="E11" s="56"/>
      <c r="F11" s="56"/>
    </row>
    <row r="12" spans="1:6" ht="14.25">
      <c r="A12" s="56"/>
      <c r="B12" s="56"/>
      <c r="C12" s="56"/>
      <c r="D12" s="56"/>
      <c r="E12" s="56"/>
      <c r="F12" s="56"/>
    </row>
    <row r="13" spans="1:6" ht="15.75">
      <c r="A13" s="62"/>
      <c r="B13" s="62"/>
      <c r="C13" s="62"/>
      <c r="D13" s="62"/>
      <c r="E13" s="62"/>
      <c r="F13" s="62"/>
    </row>
    <row r="14" spans="1:8" ht="12.75" customHeight="1">
      <c r="A14" s="71" t="s">
        <v>0</v>
      </c>
      <c r="B14" s="71" t="s">
        <v>1</v>
      </c>
      <c r="C14" s="71" t="s">
        <v>2</v>
      </c>
      <c r="D14" s="71" t="s">
        <v>61</v>
      </c>
      <c r="E14" s="70" t="s">
        <v>62</v>
      </c>
      <c r="F14" s="70" t="s">
        <v>97</v>
      </c>
      <c r="G14" s="70" t="s">
        <v>98</v>
      </c>
      <c r="H14" s="67" t="s">
        <v>60</v>
      </c>
    </row>
    <row r="15" spans="1:8" ht="12.75">
      <c r="A15" s="72"/>
      <c r="B15" s="72"/>
      <c r="C15" s="72"/>
      <c r="D15" s="72"/>
      <c r="E15" s="70"/>
      <c r="F15" s="70"/>
      <c r="G15" s="70"/>
      <c r="H15" s="68"/>
    </row>
    <row r="16" spans="1:8" ht="38.25" customHeight="1">
      <c r="A16" s="73"/>
      <c r="B16" s="73"/>
      <c r="C16" s="73"/>
      <c r="D16" s="73"/>
      <c r="E16" s="70"/>
      <c r="F16" s="70"/>
      <c r="G16" s="70"/>
      <c r="H16" s="69"/>
    </row>
    <row r="17" spans="1:8" ht="12.75">
      <c r="A17" s="4" t="s">
        <v>3</v>
      </c>
      <c r="B17" s="13" t="s">
        <v>4</v>
      </c>
      <c r="C17" s="13"/>
      <c r="D17" s="14">
        <f>SUM(D18:D21)</f>
        <v>11062.920000000002</v>
      </c>
      <c r="E17" s="14">
        <f>SUM(E18:E21)</f>
        <v>11321.77</v>
      </c>
      <c r="F17" s="14">
        <f>SUM(F18:F21)</f>
        <v>11935.1</v>
      </c>
      <c r="G17" s="14">
        <f>SUM(G18:G21)</f>
        <v>11389</v>
      </c>
      <c r="H17" s="34">
        <f>G17/F17*100</f>
        <v>95.4244204070347</v>
      </c>
    </row>
    <row r="18" spans="1:8" ht="26.25" customHeight="1">
      <c r="A18" s="5" t="s">
        <v>5</v>
      </c>
      <c r="B18" s="13"/>
      <c r="C18" s="15" t="s">
        <v>6</v>
      </c>
      <c r="D18" s="22">
        <v>461.1</v>
      </c>
      <c r="E18" s="22">
        <v>461.1</v>
      </c>
      <c r="F18" s="22">
        <v>489</v>
      </c>
      <c r="G18" s="22">
        <v>489</v>
      </c>
      <c r="H18" s="34">
        <f aca="true" t="shared" si="0" ref="H18:H44">G18/F18*100</f>
        <v>100</v>
      </c>
    </row>
    <row r="19" spans="1:8" ht="14.25" customHeight="1">
      <c r="A19" s="6" t="s">
        <v>7</v>
      </c>
      <c r="B19" s="16"/>
      <c r="C19" s="17" t="s">
        <v>8</v>
      </c>
      <c r="D19" s="22">
        <v>9419.12</v>
      </c>
      <c r="E19" s="22">
        <v>9615.87</v>
      </c>
      <c r="F19" s="22">
        <v>9801</v>
      </c>
      <c r="G19" s="22">
        <v>9700</v>
      </c>
      <c r="H19" s="34">
        <f t="shared" si="0"/>
        <v>98.96949290888685</v>
      </c>
    </row>
    <row r="20" spans="1:8" ht="12.75">
      <c r="A20" s="7" t="s">
        <v>9</v>
      </c>
      <c r="B20" s="12"/>
      <c r="C20" s="18" t="s">
        <v>54</v>
      </c>
      <c r="D20" s="22">
        <v>300</v>
      </c>
      <c r="E20" s="22">
        <v>210</v>
      </c>
      <c r="F20" s="22">
        <v>300</v>
      </c>
      <c r="G20" s="22">
        <v>0</v>
      </c>
      <c r="H20" s="34">
        <f t="shared" si="0"/>
        <v>0</v>
      </c>
    </row>
    <row r="21" spans="1:8" ht="15.75" customHeight="1">
      <c r="A21" s="7" t="s">
        <v>45</v>
      </c>
      <c r="B21" s="12"/>
      <c r="C21" s="18" t="s">
        <v>55</v>
      </c>
      <c r="D21" s="22">
        <f>600+282.7</f>
        <v>882.7</v>
      </c>
      <c r="E21" s="22">
        <v>1034.8</v>
      </c>
      <c r="F21" s="22">
        <v>1345.1</v>
      </c>
      <c r="G21" s="22">
        <v>1200</v>
      </c>
      <c r="H21" s="34">
        <f t="shared" si="0"/>
        <v>89.21269794067356</v>
      </c>
    </row>
    <row r="22" spans="1:8" ht="18" customHeight="1">
      <c r="A22" s="8" t="s">
        <v>10</v>
      </c>
      <c r="B22" s="19" t="s">
        <v>29</v>
      </c>
      <c r="C22" s="17"/>
      <c r="D22" s="14">
        <f>D23</f>
        <v>223.2</v>
      </c>
      <c r="E22" s="14">
        <f>E23</f>
        <v>195.08</v>
      </c>
      <c r="F22" s="14">
        <f>F23</f>
        <v>233.7</v>
      </c>
      <c r="G22" s="14">
        <f>G23</f>
        <v>233.7</v>
      </c>
      <c r="H22" s="34">
        <f t="shared" si="0"/>
        <v>100</v>
      </c>
    </row>
    <row r="23" spans="1:8" ht="26.25" customHeight="1">
      <c r="A23" s="26" t="s">
        <v>11</v>
      </c>
      <c r="B23" s="16"/>
      <c r="C23" s="17" t="s">
        <v>36</v>
      </c>
      <c r="D23" s="22">
        <v>223.2</v>
      </c>
      <c r="E23" s="22">
        <v>195.08</v>
      </c>
      <c r="F23" s="22">
        <v>233.7</v>
      </c>
      <c r="G23" s="22">
        <v>233.7</v>
      </c>
      <c r="H23" s="34">
        <f t="shared" si="0"/>
        <v>100</v>
      </c>
    </row>
    <row r="24" spans="1:8" ht="24.75" customHeight="1">
      <c r="A24" s="4" t="s">
        <v>12</v>
      </c>
      <c r="B24" s="13" t="s">
        <v>13</v>
      </c>
      <c r="C24" s="13"/>
      <c r="D24" s="14">
        <f>SUM(D25:D27)</f>
        <v>270</v>
      </c>
      <c r="E24" s="14">
        <f>SUM(E25:E27)</f>
        <v>320</v>
      </c>
      <c r="F24" s="14">
        <f>SUM(F25:F27)</f>
        <v>320</v>
      </c>
      <c r="G24" s="14">
        <f>SUM(G25:G27)</f>
        <v>260</v>
      </c>
      <c r="H24" s="34">
        <f t="shared" si="0"/>
        <v>81.25</v>
      </c>
    </row>
    <row r="25" spans="1:8" ht="39.75" customHeight="1">
      <c r="A25" s="6" t="s">
        <v>14</v>
      </c>
      <c r="B25" s="16"/>
      <c r="C25" s="17" t="s">
        <v>15</v>
      </c>
      <c r="D25" s="22">
        <v>100</v>
      </c>
      <c r="E25" s="22">
        <v>150</v>
      </c>
      <c r="F25" s="22">
        <v>150</v>
      </c>
      <c r="G25" s="22">
        <v>150</v>
      </c>
      <c r="H25" s="34">
        <f t="shared" si="0"/>
        <v>100</v>
      </c>
    </row>
    <row r="26" spans="1:8" ht="21.75" customHeight="1">
      <c r="A26" s="6" t="s">
        <v>16</v>
      </c>
      <c r="B26" s="16"/>
      <c r="C26" s="17" t="s">
        <v>17</v>
      </c>
      <c r="D26" s="22">
        <v>150</v>
      </c>
      <c r="E26" s="22">
        <v>150</v>
      </c>
      <c r="F26" s="22">
        <v>150</v>
      </c>
      <c r="G26" s="22">
        <v>100</v>
      </c>
      <c r="H26" s="34">
        <f t="shared" si="0"/>
        <v>66.66666666666666</v>
      </c>
    </row>
    <row r="27" spans="1:8" ht="30" customHeight="1">
      <c r="A27" s="6" t="s">
        <v>56</v>
      </c>
      <c r="B27" s="16"/>
      <c r="C27" s="17" t="s">
        <v>57</v>
      </c>
      <c r="D27" s="22">
        <v>20</v>
      </c>
      <c r="E27" s="22">
        <v>20</v>
      </c>
      <c r="F27" s="22">
        <v>20</v>
      </c>
      <c r="G27" s="22">
        <v>10</v>
      </c>
      <c r="H27" s="34">
        <f t="shared" si="0"/>
        <v>50</v>
      </c>
    </row>
    <row r="28" spans="1:8" ht="15" customHeight="1">
      <c r="A28" s="4" t="s">
        <v>30</v>
      </c>
      <c r="B28" s="13" t="s">
        <v>31</v>
      </c>
      <c r="C28" s="17"/>
      <c r="D28" s="14">
        <f>SUM(D29:D31)</f>
        <v>3430</v>
      </c>
      <c r="E28" s="14">
        <f>SUM(E29:E31)</f>
        <v>7905.21</v>
      </c>
      <c r="F28" s="14">
        <f>SUM(F29:F31)</f>
        <v>9121.67</v>
      </c>
      <c r="G28" s="14">
        <f>SUM(G29:G31)</f>
        <v>9121.67</v>
      </c>
      <c r="H28" s="34">
        <f t="shared" si="0"/>
        <v>100</v>
      </c>
    </row>
    <row r="29" spans="1:8" ht="15.75" customHeight="1">
      <c r="A29" s="6" t="s">
        <v>59</v>
      </c>
      <c r="B29" s="16"/>
      <c r="C29" s="17" t="s">
        <v>58</v>
      </c>
      <c r="D29" s="22">
        <v>3000</v>
      </c>
      <c r="E29" s="22">
        <v>7255.08</v>
      </c>
      <c r="F29" s="22">
        <v>8612.6</v>
      </c>
      <c r="G29" s="22">
        <v>8612.6</v>
      </c>
      <c r="H29" s="34">
        <f t="shared" si="0"/>
        <v>100</v>
      </c>
    </row>
    <row r="30" spans="1:8" ht="15.75" customHeight="1">
      <c r="A30" s="6" t="s">
        <v>48</v>
      </c>
      <c r="B30" s="16"/>
      <c r="C30" s="17" t="s">
        <v>49</v>
      </c>
      <c r="D30" s="22">
        <v>270</v>
      </c>
      <c r="E30" s="22">
        <v>275.6</v>
      </c>
      <c r="F30" s="22">
        <v>290</v>
      </c>
      <c r="G30" s="22">
        <v>290</v>
      </c>
      <c r="H30" s="34">
        <f t="shared" si="0"/>
        <v>100</v>
      </c>
    </row>
    <row r="31" spans="1:8" ht="15.75" customHeight="1">
      <c r="A31" s="6" t="s">
        <v>40</v>
      </c>
      <c r="B31" s="16"/>
      <c r="C31" s="17" t="s">
        <v>41</v>
      </c>
      <c r="D31" s="22">
        <v>160</v>
      </c>
      <c r="E31" s="22">
        <v>374.53</v>
      </c>
      <c r="F31" s="22">
        <v>219.07</v>
      </c>
      <c r="G31" s="22">
        <v>219.07</v>
      </c>
      <c r="H31" s="34">
        <f t="shared" si="0"/>
        <v>100</v>
      </c>
    </row>
    <row r="32" spans="1:8" ht="15.75" customHeight="1">
      <c r="A32" s="4" t="s">
        <v>18</v>
      </c>
      <c r="B32" s="13" t="s">
        <v>19</v>
      </c>
      <c r="C32" s="13"/>
      <c r="D32" s="14">
        <f>D33+D34+D35</f>
        <v>17709.18</v>
      </c>
      <c r="E32" s="14">
        <f>E33+E34+E35</f>
        <v>51628.98</v>
      </c>
      <c r="F32" s="14">
        <f>F33+F34+F35</f>
        <v>63978.509999999995</v>
      </c>
      <c r="G32" s="14">
        <f>G33+G34+G35</f>
        <v>63978.509999999995</v>
      </c>
      <c r="H32" s="34">
        <f t="shared" si="0"/>
        <v>100</v>
      </c>
    </row>
    <row r="33" spans="1:8" ht="12.75">
      <c r="A33" s="6" t="s">
        <v>20</v>
      </c>
      <c r="B33" s="16"/>
      <c r="C33" s="17" t="s">
        <v>21</v>
      </c>
      <c r="D33" s="22">
        <v>10363.6</v>
      </c>
      <c r="E33" s="22">
        <v>41018.61</v>
      </c>
      <c r="F33" s="22">
        <v>52018.74</v>
      </c>
      <c r="G33" s="22">
        <v>52018.74</v>
      </c>
      <c r="H33" s="34">
        <f t="shared" si="0"/>
        <v>100</v>
      </c>
    </row>
    <row r="34" spans="1:8" ht="12.75">
      <c r="A34" s="6" t="s">
        <v>22</v>
      </c>
      <c r="B34" s="16"/>
      <c r="C34" s="17" t="s">
        <v>23</v>
      </c>
      <c r="D34" s="22">
        <v>1500</v>
      </c>
      <c r="E34" s="22">
        <v>1995.33</v>
      </c>
      <c r="F34" s="22">
        <v>2500</v>
      </c>
      <c r="G34" s="22">
        <v>2500</v>
      </c>
      <c r="H34" s="34">
        <f t="shared" si="0"/>
        <v>100</v>
      </c>
    </row>
    <row r="35" spans="1:8" ht="15" customHeight="1">
      <c r="A35" s="6" t="s">
        <v>38</v>
      </c>
      <c r="B35" s="16"/>
      <c r="C35" s="17" t="s">
        <v>39</v>
      </c>
      <c r="D35" s="22">
        <f>5799.48+200-153.9</f>
        <v>5845.58</v>
      </c>
      <c r="E35" s="22">
        <v>8615.04</v>
      </c>
      <c r="F35" s="22">
        <v>9459.77</v>
      </c>
      <c r="G35" s="22">
        <v>9459.77</v>
      </c>
      <c r="H35" s="34">
        <f t="shared" si="0"/>
        <v>100</v>
      </c>
    </row>
    <row r="36" spans="1:8" ht="17.25" customHeight="1">
      <c r="A36" s="4" t="s">
        <v>32</v>
      </c>
      <c r="B36" s="13" t="s">
        <v>33</v>
      </c>
      <c r="C36" s="17"/>
      <c r="D36" s="14">
        <f>D37</f>
        <v>187</v>
      </c>
      <c r="E36" s="14">
        <f>E37</f>
        <v>249.4</v>
      </c>
      <c r="F36" s="14">
        <f>F37</f>
        <v>310.79</v>
      </c>
      <c r="G36" s="14">
        <f>G37</f>
        <v>310.79</v>
      </c>
      <c r="H36" s="34">
        <f t="shared" si="0"/>
        <v>100</v>
      </c>
    </row>
    <row r="37" spans="1:8" ht="15.75" customHeight="1">
      <c r="A37" s="26" t="s">
        <v>34</v>
      </c>
      <c r="B37" s="16"/>
      <c r="C37" s="17" t="s">
        <v>35</v>
      </c>
      <c r="D37" s="22">
        <v>187</v>
      </c>
      <c r="E37" s="22">
        <v>249.4</v>
      </c>
      <c r="F37" s="22">
        <v>310.79</v>
      </c>
      <c r="G37" s="22">
        <v>310.79</v>
      </c>
      <c r="H37" s="34">
        <f t="shared" si="0"/>
        <v>100</v>
      </c>
    </row>
    <row r="38" spans="1:8" ht="27.75" customHeight="1">
      <c r="A38" s="20" t="s">
        <v>24</v>
      </c>
      <c r="B38" s="13" t="s">
        <v>25</v>
      </c>
      <c r="C38" s="13"/>
      <c r="D38" s="14">
        <f>D39</f>
        <v>6980</v>
      </c>
      <c r="E38" s="14">
        <f>E39</f>
        <v>8724.02</v>
      </c>
      <c r="F38" s="14">
        <f>F39</f>
        <v>11454.8</v>
      </c>
      <c r="G38" s="14">
        <f>G39</f>
        <v>10454.8</v>
      </c>
      <c r="H38" s="34">
        <f t="shared" si="0"/>
        <v>91.27003526905752</v>
      </c>
    </row>
    <row r="39" spans="1:8" ht="15.75" customHeight="1">
      <c r="A39" s="6" t="s">
        <v>26</v>
      </c>
      <c r="B39" s="16"/>
      <c r="C39" s="17" t="s">
        <v>27</v>
      </c>
      <c r="D39" s="22">
        <v>6980</v>
      </c>
      <c r="E39" s="22">
        <v>8724.02</v>
      </c>
      <c r="F39" s="22">
        <v>11454.8</v>
      </c>
      <c r="G39" s="22">
        <v>10454.8</v>
      </c>
      <c r="H39" s="34">
        <f t="shared" si="0"/>
        <v>91.27003526905752</v>
      </c>
    </row>
    <row r="40" spans="1:8" ht="12.75">
      <c r="A40" s="4" t="s">
        <v>42</v>
      </c>
      <c r="B40" s="20">
        <v>1000</v>
      </c>
      <c r="C40" s="13"/>
      <c r="D40" s="23">
        <f>D41</f>
        <v>800</v>
      </c>
      <c r="E40" s="23">
        <f>E41</f>
        <v>800</v>
      </c>
      <c r="F40" s="23">
        <f>F41</f>
        <v>930.14</v>
      </c>
      <c r="G40" s="23">
        <f>G41</f>
        <v>930.14</v>
      </c>
      <c r="H40" s="34">
        <f t="shared" si="0"/>
        <v>100</v>
      </c>
    </row>
    <row r="41" spans="1:8" ht="12.75">
      <c r="A41" s="6" t="s">
        <v>43</v>
      </c>
      <c r="B41" s="16"/>
      <c r="C41" s="17" t="s">
        <v>44</v>
      </c>
      <c r="D41" s="22">
        <v>800</v>
      </c>
      <c r="E41" s="22">
        <v>800</v>
      </c>
      <c r="F41" s="22">
        <v>930.14</v>
      </c>
      <c r="G41" s="22">
        <v>930.14</v>
      </c>
      <c r="H41" s="34">
        <f t="shared" si="0"/>
        <v>100</v>
      </c>
    </row>
    <row r="42" spans="1:8" ht="12.75">
      <c r="A42" s="4" t="s">
        <v>52</v>
      </c>
      <c r="B42" s="13" t="s">
        <v>50</v>
      </c>
      <c r="C42" s="13"/>
      <c r="D42" s="14">
        <f>SUM(D43:D43)</f>
        <v>200</v>
      </c>
      <c r="E42" s="14">
        <f>SUM(E43:E43)</f>
        <v>200</v>
      </c>
      <c r="F42" s="14">
        <f>SUM(F43:F43)</f>
        <v>200</v>
      </c>
      <c r="G42" s="14">
        <f>SUM(G43:G43)</f>
        <v>200</v>
      </c>
      <c r="H42" s="34">
        <f t="shared" si="0"/>
        <v>100</v>
      </c>
    </row>
    <row r="43" spans="1:8" ht="25.5" customHeight="1">
      <c r="A43" s="6" t="s">
        <v>51</v>
      </c>
      <c r="B43" s="16"/>
      <c r="C43" s="17" t="s">
        <v>53</v>
      </c>
      <c r="D43" s="22">
        <v>200</v>
      </c>
      <c r="E43" s="22">
        <v>200</v>
      </c>
      <c r="F43" s="22">
        <v>200</v>
      </c>
      <c r="G43" s="22">
        <v>200</v>
      </c>
      <c r="H43" s="34">
        <f t="shared" si="0"/>
        <v>100</v>
      </c>
    </row>
    <row r="44" spans="1:8" ht="17.25" customHeight="1">
      <c r="A44" s="9" t="s">
        <v>28</v>
      </c>
      <c r="B44" s="20"/>
      <c r="C44" s="20"/>
      <c r="D44" s="14">
        <f>D17+D22+D24+D28+D32+D38+D42+D36+D40</f>
        <v>40862.3</v>
      </c>
      <c r="E44" s="14">
        <f>E17+E22+E24+E28+E32+E38+E42+E36+E40</f>
        <v>81344.46</v>
      </c>
      <c r="F44" s="14">
        <f>F17+F22+F24+F28+F32+F38+F42+F36+F40</f>
        <v>98484.70999999999</v>
      </c>
      <c r="G44" s="14">
        <f>G17+G22+G24+G28+G32+G38+G42+G36+G40</f>
        <v>96878.61</v>
      </c>
      <c r="H44" s="34">
        <f t="shared" si="0"/>
        <v>98.36918847605888</v>
      </c>
    </row>
    <row r="45" spans="1:5" ht="12.75">
      <c r="A45" s="1"/>
      <c r="B45" s="1"/>
      <c r="C45" s="3"/>
      <c r="D45" s="3"/>
      <c r="E45" s="21"/>
    </row>
    <row r="46" spans="1:7" ht="12.75">
      <c r="A46" s="1"/>
      <c r="B46" s="1"/>
      <c r="C46" s="3"/>
      <c r="D46" s="3"/>
      <c r="G46" s="25"/>
    </row>
  </sheetData>
  <sheetProtection/>
  <mergeCells count="18">
    <mergeCell ref="B8:C8"/>
    <mergeCell ref="B9:C9"/>
    <mergeCell ref="E14:E16"/>
    <mergeCell ref="A10:F10"/>
    <mergeCell ref="A11:F11"/>
    <mergeCell ref="A12:F12"/>
    <mergeCell ref="A13:F13"/>
    <mergeCell ref="A14:A16"/>
    <mergeCell ref="H14:H16"/>
    <mergeCell ref="G14:G16"/>
    <mergeCell ref="B4:F4"/>
    <mergeCell ref="B5:F5"/>
    <mergeCell ref="B6:F6"/>
    <mergeCell ref="B7:F7"/>
    <mergeCell ref="F14:F16"/>
    <mergeCell ref="D14:D16"/>
    <mergeCell ref="B14:B16"/>
    <mergeCell ref="C14:C16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1" sqref="A11:H44"/>
    </sheetView>
  </sheetViews>
  <sheetFormatPr defaultColWidth="9.00390625" defaultRowHeight="12.75"/>
  <cols>
    <col min="1" max="1" width="35.625" style="0" customWidth="1"/>
    <col min="2" max="2" width="8.25390625" style="0" customWidth="1"/>
    <col min="3" max="4" width="7.875" style="0" customWidth="1"/>
    <col min="5" max="6" width="7.75390625" style="0" customWidth="1"/>
    <col min="7" max="7" width="7.625" style="0" customWidth="1"/>
    <col min="8" max="8" width="10.00390625" style="0" bestFit="1" customWidth="1"/>
  </cols>
  <sheetData>
    <row r="1" ht="12.75">
      <c r="A1" s="1"/>
    </row>
    <row r="2" ht="12.75">
      <c r="A2" s="1"/>
    </row>
    <row r="3" ht="12.75">
      <c r="A3" s="2"/>
    </row>
    <row r="4" spans="1:2" ht="12.75" customHeight="1">
      <c r="A4" s="2"/>
      <c r="B4" s="32"/>
    </row>
    <row r="5" spans="1:2" ht="12.75" customHeight="1">
      <c r="A5" s="2"/>
      <c r="B5" s="33"/>
    </row>
    <row r="6" spans="1:2" ht="12.75" customHeight="1">
      <c r="A6" s="2"/>
      <c r="B6" s="33"/>
    </row>
    <row r="7" spans="1:2" ht="12.75" customHeight="1">
      <c r="A7" s="2"/>
      <c r="B7" s="33"/>
    </row>
    <row r="8" spans="1:2" ht="12.75" customHeight="1">
      <c r="A8" s="2"/>
      <c r="B8" s="21"/>
    </row>
    <row r="9" spans="1:2" ht="12.75">
      <c r="A9" s="2"/>
      <c r="B9" s="21"/>
    </row>
    <row r="10" spans="1:2" ht="15.75">
      <c r="A10" s="57"/>
      <c r="B10" s="57"/>
    </row>
    <row r="11" spans="1:7" ht="14.25">
      <c r="A11" s="56" t="s">
        <v>100</v>
      </c>
      <c r="B11" s="56"/>
      <c r="C11" s="56"/>
      <c r="D11" s="56"/>
      <c r="E11" s="56"/>
      <c r="F11" s="56"/>
      <c r="G11" s="56"/>
    </row>
    <row r="12" spans="1:7" ht="14.25">
      <c r="A12" s="56" t="s">
        <v>99</v>
      </c>
      <c r="B12" s="56"/>
      <c r="C12" s="56"/>
      <c r="D12" s="56"/>
      <c r="E12" s="56"/>
      <c r="F12" s="56"/>
      <c r="G12" s="56"/>
    </row>
    <row r="13" spans="1:2" ht="15.75">
      <c r="A13" s="62"/>
      <c r="B13" s="62"/>
    </row>
    <row r="14" spans="1:8" ht="12.75" customHeight="1">
      <c r="A14" s="63" t="s">
        <v>0</v>
      </c>
      <c r="B14" s="66" t="s">
        <v>101</v>
      </c>
      <c r="C14" s="66">
        <v>2018</v>
      </c>
      <c r="D14" s="74" t="s">
        <v>102</v>
      </c>
      <c r="E14" s="66">
        <v>2019</v>
      </c>
      <c r="F14" s="74" t="s">
        <v>103</v>
      </c>
      <c r="G14" s="66">
        <v>2020</v>
      </c>
      <c r="H14" s="66" t="s">
        <v>104</v>
      </c>
    </row>
    <row r="15" spans="1:8" ht="12.75">
      <c r="A15" s="64"/>
      <c r="B15" s="66"/>
      <c r="C15" s="66"/>
      <c r="D15" s="75"/>
      <c r="E15" s="66"/>
      <c r="F15" s="75"/>
      <c r="G15" s="66"/>
      <c r="H15" s="66"/>
    </row>
    <row r="16" spans="1:8" ht="52.5" customHeight="1">
      <c r="A16" s="65"/>
      <c r="B16" s="66"/>
      <c r="C16" s="66"/>
      <c r="D16" s="76"/>
      <c r="E16" s="66"/>
      <c r="F16" s="76"/>
      <c r="G16" s="66"/>
      <c r="H16" s="66"/>
    </row>
    <row r="17" spans="1:8" ht="12.75" customHeight="1">
      <c r="A17" s="35" t="s">
        <v>3</v>
      </c>
      <c r="B17" s="36">
        <f>SUM(B18:B21)</f>
        <v>11935.1</v>
      </c>
      <c r="C17" s="36">
        <v>11890</v>
      </c>
      <c r="D17" s="52">
        <f aca="true" t="shared" si="0" ref="D17:D44">C17/B17*100</f>
        <v>99.6221229817932</v>
      </c>
      <c r="E17" s="37">
        <f>SUM(E18:E21)</f>
        <v>12140.25</v>
      </c>
      <c r="F17" s="50">
        <f>E17/C17*100</f>
        <v>102.10470984020186</v>
      </c>
      <c r="G17" s="37">
        <f>SUM(G18:G21)</f>
        <v>12597.15</v>
      </c>
      <c r="H17" s="54">
        <f>G17/E17*100</f>
        <v>103.76351393093222</v>
      </c>
    </row>
    <row r="18" spans="1:8" ht="26.25" customHeight="1">
      <c r="A18" s="38" t="s">
        <v>5</v>
      </c>
      <c r="B18" s="39">
        <v>489</v>
      </c>
      <c r="C18" s="39">
        <v>489</v>
      </c>
      <c r="D18" s="53">
        <f t="shared" si="0"/>
        <v>100</v>
      </c>
      <c r="E18" s="40">
        <v>489</v>
      </c>
      <c r="F18" s="51">
        <f aca="true" t="shared" si="1" ref="F18:F44">E18/C18*100</f>
        <v>100</v>
      </c>
      <c r="G18" s="40">
        <v>509</v>
      </c>
      <c r="H18" s="49">
        <f aca="true" t="shared" si="2" ref="H18:H44">G18/E18*100</f>
        <v>104.08997955010224</v>
      </c>
    </row>
    <row r="19" spans="1:8" ht="14.25" customHeight="1">
      <c r="A19" s="41" t="s">
        <v>7</v>
      </c>
      <c r="B19" s="39">
        <v>9801</v>
      </c>
      <c r="C19" s="39">
        <v>10001</v>
      </c>
      <c r="D19" s="53">
        <f t="shared" si="0"/>
        <v>102.04060810121416</v>
      </c>
      <c r="E19" s="40">
        <v>10197</v>
      </c>
      <c r="F19" s="51">
        <f t="shared" si="1"/>
        <v>101.95980401959804</v>
      </c>
      <c r="G19" s="40">
        <v>10589</v>
      </c>
      <c r="H19" s="49">
        <f t="shared" si="2"/>
        <v>103.84426792193781</v>
      </c>
    </row>
    <row r="20" spans="1:8" ht="12.75">
      <c r="A20" s="42" t="s">
        <v>9</v>
      </c>
      <c r="B20" s="39">
        <v>300</v>
      </c>
      <c r="C20" s="39">
        <v>300</v>
      </c>
      <c r="D20" s="53">
        <f t="shared" si="0"/>
        <v>100</v>
      </c>
      <c r="E20" s="40">
        <v>300</v>
      </c>
      <c r="F20" s="51">
        <f t="shared" si="1"/>
        <v>100</v>
      </c>
      <c r="G20" s="40">
        <v>300</v>
      </c>
      <c r="H20" s="49">
        <f t="shared" si="2"/>
        <v>100</v>
      </c>
    </row>
    <row r="21" spans="1:8" ht="15.75" customHeight="1">
      <c r="A21" s="42" t="s">
        <v>45</v>
      </c>
      <c r="B21" s="39">
        <v>1345.1</v>
      </c>
      <c r="C21" s="39">
        <v>1100</v>
      </c>
      <c r="D21" s="53">
        <f t="shared" si="0"/>
        <v>81.77830644561743</v>
      </c>
      <c r="E21" s="40">
        <v>1154.25</v>
      </c>
      <c r="F21" s="51">
        <f t="shared" si="1"/>
        <v>104.93181818181819</v>
      </c>
      <c r="G21" s="40">
        <v>1199.15</v>
      </c>
      <c r="H21" s="49">
        <f t="shared" si="2"/>
        <v>103.88997184318822</v>
      </c>
    </row>
    <row r="22" spans="1:8" ht="18" customHeight="1">
      <c r="A22" s="35" t="s">
        <v>10</v>
      </c>
      <c r="B22" s="36">
        <f>B23</f>
        <v>233.7</v>
      </c>
      <c r="C22" s="36">
        <v>233.7</v>
      </c>
      <c r="D22" s="52">
        <f t="shared" si="0"/>
        <v>100</v>
      </c>
      <c r="E22" s="37">
        <f>E23</f>
        <v>233.7</v>
      </c>
      <c r="F22" s="50">
        <f t="shared" si="1"/>
        <v>100</v>
      </c>
      <c r="G22" s="37">
        <f>G23</f>
        <v>0</v>
      </c>
      <c r="H22" s="54">
        <f t="shared" si="2"/>
        <v>0</v>
      </c>
    </row>
    <row r="23" spans="1:8" ht="26.25" customHeight="1">
      <c r="A23" s="43" t="s">
        <v>11</v>
      </c>
      <c r="B23" s="39">
        <v>233.7</v>
      </c>
      <c r="C23" s="39">
        <v>233.7</v>
      </c>
      <c r="D23" s="53">
        <f t="shared" si="0"/>
        <v>100</v>
      </c>
      <c r="E23" s="40">
        <f>233.67+0.03</f>
        <v>233.7</v>
      </c>
      <c r="F23" s="51">
        <f t="shared" si="1"/>
        <v>100</v>
      </c>
      <c r="G23" s="40">
        <v>0</v>
      </c>
      <c r="H23" s="49">
        <f t="shared" si="2"/>
        <v>0</v>
      </c>
    </row>
    <row r="24" spans="1:8" ht="24.75" customHeight="1">
      <c r="A24" s="35" t="s">
        <v>12</v>
      </c>
      <c r="B24" s="36">
        <f>SUM(B25:B27)</f>
        <v>320</v>
      </c>
      <c r="C24" s="36">
        <v>370</v>
      </c>
      <c r="D24" s="52">
        <f t="shared" si="0"/>
        <v>115.625</v>
      </c>
      <c r="E24" s="37">
        <f>SUM(E25:E27)</f>
        <v>370</v>
      </c>
      <c r="F24" s="50">
        <f t="shared" si="1"/>
        <v>100</v>
      </c>
      <c r="G24" s="37">
        <f>SUM(G25:G27)</f>
        <v>370</v>
      </c>
      <c r="H24" s="54">
        <f t="shared" si="2"/>
        <v>100</v>
      </c>
    </row>
    <row r="25" spans="1:8" ht="39.75" customHeight="1">
      <c r="A25" s="41" t="s">
        <v>14</v>
      </c>
      <c r="B25" s="39">
        <v>150</v>
      </c>
      <c r="C25" s="39">
        <v>200</v>
      </c>
      <c r="D25" s="53">
        <f t="shared" si="0"/>
        <v>133.33333333333331</v>
      </c>
      <c r="E25" s="40">
        <v>200</v>
      </c>
      <c r="F25" s="51">
        <f t="shared" si="1"/>
        <v>100</v>
      </c>
      <c r="G25" s="40">
        <v>200</v>
      </c>
      <c r="H25" s="49">
        <f t="shared" si="2"/>
        <v>100</v>
      </c>
    </row>
    <row r="26" spans="1:8" ht="21.75" customHeight="1">
      <c r="A26" s="41" t="s">
        <v>16</v>
      </c>
      <c r="B26" s="39">
        <v>150</v>
      </c>
      <c r="C26" s="39">
        <v>150</v>
      </c>
      <c r="D26" s="53">
        <f t="shared" si="0"/>
        <v>100</v>
      </c>
      <c r="E26" s="40">
        <v>150</v>
      </c>
      <c r="F26" s="51">
        <f t="shared" si="1"/>
        <v>100</v>
      </c>
      <c r="G26" s="40">
        <v>150</v>
      </c>
      <c r="H26" s="49">
        <f t="shared" si="2"/>
        <v>100</v>
      </c>
    </row>
    <row r="27" spans="1:8" ht="39" customHeight="1">
      <c r="A27" s="41" t="s">
        <v>56</v>
      </c>
      <c r="B27" s="39">
        <v>20</v>
      </c>
      <c r="C27" s="39">
        <v>20</v>
      </c>
      <c r="D27" s="53">
        <f t="shared" si="0"/>
        <v>100</v>
      </c>
      <c r="E27" s="40">
        <v>20</v>
      </c>
      <c r="F27" s="51">
        <f t="shared" si="1"/>
        <v>100</v>
      </c>
      <c r="G27" s="40">
        <v>20</v>
      </c>
      <c r="H27" s="49">
        <f t="shared" si="2"/>
        <v>100</v>
      </c>
    </row>
    <row r="28" spans="1:8" ht="15" customHeight="1">
      <c r="A28" s="35" t="s">
        <v>30</v>
      </c>
      <c r="B28" s="36">
        <f>SUM(B29:B31)</f>
        <v>9121.67</v>
      </c>
      <c r="C28" s="36">
        <v>4504.79</v>
      </c>
      <c r="D28" s="52">
        <f t="shared" si="0"/>
        <v>49.38558399942116</v>
      </c>
      <c r="E28" s="37">
        <f>SUM(E29:E31)</f>
        <v>4504.79</v>
      </c>
      <c r="F28" s="50">
        <f t="shared" si="1"/>
        <v>100</v>
      </c>
      <c r="G28" s="37">
        <f>SUM(G29:G31)</f>
        <v>4504.79</v>
      </c>
      <c r="H28" s="54">
        <f t="shared" si="2"/>
        <v>100</v>
      </c>
    </row>
    <row r="29" spans="1:8" ht="15.75" customHeight="1">
      <c r="A29" s="41" t="s">
        <v>59</v>
      </c>
      <c r="B29" s="39">
        <v>8612.6</v>
      </c>
      <c r="C29" s="39">
        <v>4000</v>
      </c>
      <c r="D29" s="53">
        <f t="shared" si="0"/>
        <v>46.44358265796623</v>
      </c>
      <c r="E29" s="40">
        <v>4000</v>
      </c>
      <c r="F29" s="51">
        <f t="shared" si="1"/>
        <v>100</v>
      </c>
      <c r="G29" s="40">
        <v>4000</v>
      </c>
      <c r="H29" s="49">
        <f t="shared" si="2"/>
        <v>100</v>
      </c>
    </row>
    <row r="30" spans="1:8" ht="15.75" customHeight="1">
      <c r="A30" s="41" t="s">
        <v>48</v>
      </c>
      <c r="B30" s="39">
        <v>290</v>
      </c>
      <c r="C30" s="39">
        <v>300</v>
      </c>
      <c r="D30" s="53">
        <f t="shared" si="0"/>
        <v>103.44827586206897</v>
      </c>
      <c r="E30" s="40">
        <v>300</v>
      </c>
      <c r="F30" s="51">
        <f t="shared" si="1"/>
        <v>100</v>
      </c>
      <c r="G30" s="40">
        <v>300</v>
      </c>
      <c r="H30" s="49">
        <f t="shared" si="2"/>
        <v>100</v>
      </c>
    </row>
    <row r="31" spans="1:8" ht="29.25" customHeight="1">
      <c r="A31" s="41" t="s">
        <v>40</v>
      </c>
      <c r="B31" s="39">
        <v>219.07</v>
      </c>
      <c r="C31" s="39">
        <v>204.79</v>
      </c>
      <c r="D31" s="53">
        <f t="shared" si="0"/>
        <v>93.48153558223399</v>
      </c>
      <c r="E31" s="40">
        <v>204.79</v>
      </c>
      <c r="F31" s="51">
        <f t="shared" si="1"/>
        <v>100</v>
      </c>
      <c r="G31" s="40">
        <v>204.79</v>
      </c>
      <c r="H31" s="49">
        <f t="shared" si="2"/>
        <v>100</v>
      </c>
    </row>
    <row r="32" spans="1:8" ht="15.75" customHeight="1">
      <c r="A32" s="35" t="s">
        <v>18</v>
      </c>
      <c r="B32" s="36">
        <f>B33+B34+B35</f>
        <v>63978.509999999995</v>
      </c>
      <c r="C32" s="36">
        <v>11603.44</v>
      </c>
      <c r="D32" s="52">
        <f t="shared" si="0"/>
        <v>18.13646488484962</v>
      </c>
      <c r="E32" s="37">
        <f>E33+E34+E35</f>
        <v>11603.439999999999</v>
      </c>
      <c r="F32" s="50">
        <f t="shared" si="1"/>
        <v>99.99999999999999</v>
      </c>
      <c r="G32" s="37">
        <f>G33+G34+G35</f>
        <v>11603.439999999999</v>
      </c>
      <c r="H32" s="49">
        <f t="shared" si="2"/>
        <v>100</v>
      </c>
    </row>
    <row r="33" spans="1:8" ht="12.75">
      <c r="A33" s="41" t="s">
        <v>20</v>
      </c>
      <c r="B33" s="39">
        <v>52018.74</v>
      </c>
      <c r="C33" s="39">
        <v>1000</v>
      </c>
      <c r="D33" s="53">
        <f t="shared" si="0"/>
        <v>1.9223841254132648</v>
      </c>
      <c r="E33" s="40">
        <v>1000</v>
      </c>
      <c r="F33" s="51">
        <f t="shared" si="1"/>
        <v>100</v>
      </c>
      <c r="G33" s="40">
        <v>1000</v>
      </c>
      <c r="H33" s="49">
        <f t="shared" si="2"/>
        <v>100</v>
      </c>
    </row>
    <row r="34" spans="1:8" ht="12.75">
      <c r="A34" s="41" t="s">
        <v>22</v>
      </c>
      <c r="B34" s="39">
        <v>2500</v>
      </c>
      <c r="C34" s="39">
        <v>2500</v>
      </c>
      <c r="D34" s="53">
        <f t="shared" si="0"/>
        <v>100</v>
      </c>
      <c r="E34" s="40">
        <v>2500</v>
      </c>
      <c r="F34" s="51">
        <f t="shared" si="1"/>
        <v>100</v>
      </c>
      <c r="G34" s="40">
        <v>2500</v>
      </c>
      <c r="H34" s="49">
        <f t="shared" si="2"/>
        <v>100</v>
      </c>
    </row>
    <row r="35" spans="1:8" ht="15" customHeight="1">
      <c r="A35" s="41" t="s">
        <v>38</v>
      </c>
      <c r="B35" s="39">
        <v>9459.77</v>
      </c>
      <c r="C35" s="39">
        <v>8103.44</v>
      </c>
      <c r="D35" s="53">
        <f t="shared" si="0"/>
        <v>85.66212497766858</v>
      </c>
      <c r="E35" s="40">
        <v>8103.44</v>
      </c>
      <c r="F35" s="51">
        <f t="shared" si="1"/>
        <v>100</v>
      </c>
      <c r="G35" s="40">
        <v>8103.44</v>
      </c>
      <c r="H35" s="49">
        <f t="shared" si="2"/>
        <v>100</v>
      </c>
    </row>
    <row r="36" spans="1:8" ht="17.25" customHeight="1">
      <c r="A36" s="35" t="s">
        <v>32</v>
      </c>
      <c r="B36" s="36">
        <f>B37</f>
        <v>310.79</v>
      </c>
      <c r="C36" s="36">
        <v>273.68</v>
      </c>
      <c r="D36" s="52">
        <f t="shared" si="0"/>
        <v>88.05946137263103</v>
      </c>
      <c r="E36" s="37">
        <f>E37</f>
        <v>273.68</v>
      </c>
      <c r="F36" s="50">
        <f t="shared" si="1"/>
        <v>100</v>
      </c>
      <c r="G36" s="37">
        <f>G37</f>
        <v>273.68</v>
      </c>
      <c r="H36" s="54">
        <f t="shared" si="2"/>
        <v>100</v>
      </c>
    </row>
    <row r="37" spans="1:8" ht="15.75" customHeight="1">
      <c r="A37" s="43" t="s">
        <v>34</v>
      </c>
      <c r="B37" s="39">
        <v>310.79</v>
      </c>
      <c r="C37" s="39">
        <v>273.68</v>
      </c>
      <c r="D37" s="53">
        <f t="shared" si="0"/>
        <v>88.05946137263103</v>
      </c>
      <c r="E37" s="40">
        <v>273.68</v>
      </c>
      <c r="F37" s="51">
        <f t="shared" si="1"/>
        <v>100</v>
      </c>
      <c r="G37" s="40">
        <v>273.68</v>
      </c>
      <c r="H37" s="49">
        <f t="shared" si="2"/>
        <v>100</v>
      </c>
    </row>
    <row r="38" spans="1:8" ht="27.75" customHeight="1">
      <c r="A38" s="44" t="s">
        <v>24</v>
      </c>
      <c r="B38" s="36">
        <f>B39</f>
        <v>11454.8</v>
      </c>
      <c r="C38" s="36">
        <v>11951.8</v>
      </c>
      <c r="D38" s="52">
        <f t="shared" si="0"/>
        <v>104.33879247127842</v>
      </c>
      <c r="E38" s="37">
        <f>E39</f>
        <v>10296</v>
      </c>
      <c r="F38" s="50">
        <f t="shared" si="1"/>
        <v>86.14601984638298</v>
      </c>
      <c r="G38" s="37">
        <f>G39</f>
        <v>11100</v>
      </c>
      <c r="H38" s="54">
        <f t="shared" si="2"/>
        <v>107.80885780885781</v>
      </c>
    </row>
    <row r="39" spans="1:8" ht="15.75" customHeight="1">
      <c r="A39" s="41" t="s">
        <v>26</v>
      </c>
      <c r="B39" s="39">
        <v>11454.8</v>
      </c>
      <c r="C39" s="39">
        <v>11951.8</v>
      </c>
      <c r="D39" s="53">
        <f t="shared" si="0"/>
        <v>104.33879247127842</v>
      </c>
      <c r="E39" s="40">
        <v>10296</v>
      </c>
      <c r="F39" s="51">
        <f t="shared" si="1"/>
        <v>86.14601984638298</v>
      </c>
      <c r="G39" s="40">
        <v>11100</v>
      </c>
      <c r="H39" s="49">
        <f t="shared" si="2"/>
        <v>107.80885780885781</v>
      </c>
    </row>
    <row r="40" spans="1:8" ht="12.75">
      <c r="A40" s="35" t="s">
        <v>42</v>
      </c>
      <c r="B40" s="45">
        <f>B41</f>
        <v>930.14</v>
      </c>
      <c r="C40" s="45">
        <v>1124.75</v>
      </c>
      <c r="D40" s="52">
        <f t="shared" si="0"/>
        <v>120.92265680435203</v>
      </c>
      <c r="E40" s="46">
        <f>E41</f>
        <v>1170</v>
      </c>
      <c r="F40" s="50">
        <f t="shared" si="1"/>
        <v>104.02311624805512</v>
      </c>
      <c r="G40" s="46">
        <f>G41</f>
        <v>1217</v>
      </c>
      <c r="H40" s="54">
        <f t="shared" si="2"/>
        <v>104.01709401709402</v>
      </c>
    </row>
    <row r="41" spans="1:8" ht="12.75">
      <c r="A41" s="41" t="s">
        <v>43</v>
      </c>
      <c r="B41" s="39">
        <v>930.14</v>
      </c>
      <c r="C41" s="39">
        <v>1124.75</v>
      </c>
      <c r="D41" s="53">
        <f t="shared" si="0"/>
        <v>120.92265680435203</v>
      </c>
      <c r="E41" s="40">
        <v>1170</v>
      </c>
      <c r="F41" s="51">
        <f t="shared" si="1"/>
        <v>104.02311624805512</v>
      </c>
      <c r="G41" s="40">
        <v>1217</v>
      </c>
      <c r="H41" s="49">
        <f t="shared" si="2"/>
        <v>104.01709401709402</v>
      </c>
    </row>
    <row r="42" spans="1:8" ht="12.75">
      <c r="A42" s="35" t="s">
        <v>52</v>
      </c>
      <c r="B42" s="36">
        <f>SUM(B43:B43)</f>
        <v>200</v>
      </c>
      <c r="C42" s="36">
        <v>200</v>
      </c>
      <c r="D42" s="52">
        <f t="shared" si="0"/>
        <v>100</v>
      </c>
      <c r="E42" s="37">
        <f>SUM(E43:E43)</f>
        <v>200</v>
      </c>
      <c r="F42" s="50">
        <f t="shared" si="1"/>
        <v>100</v>
      </c>
      <c r="G42" s="37">
        <f>SUM(G43:G43)</f>
        <v>200</v>
      </c>
      <c r="H42" s="54">
        <f t="shared" si="2"/>
        <v>100</v>
      </c>
    </row>
    <row r="43" spans="1:8" ht="25.5" customHeight="1">
      <c r="A43" s="41" t="s">
        <v>51</v>
      </c>
      <c r="B43" s="39">
        <v>200</v>
      </c>
      <c r="C43" s="39">
        <v>200</v>
      </c>
      <c r="D43" s="53">
        <f t="shared" si="0"/>
        <v>100</v>
      </c>
      <c r="E43" s="40">
        <v>200</v>
      </c>
      <c r="F43" s="51">
        <f t="shared" si="1"/>
        <v>100</v>
      </c>
      <c r="G43" s="40">
        <v>200</v>
      </c>
      <c r="H43" s="49">
        <f t="shared" si="2"/>
        <v>100</v>
      </c>
    </row>
    <row r="44" spans="1:8" ht="17.25" customHeight="1">
      <c r="A44" s="47" t="s">
        <v>28</v>
      </c>
      <c r="B44" s="36">
        <f>B17+B22+B24+B28+B32+B38+B42+B36+B40</f>
        <v>98484.70999999999</v>
      </c>
      <c r="C44" s="36">
        <v>42152.16</v>
      </c>
      <c r="D44" s="52">
        <f t="shared" si="0"/>
        <v>42.80071495362073</v>
      </c>
      <c r="E44" s="37">
        <f>E17+E22+E24+E28+E32+E38+E42+E36+E40</f>
        <v>40791.86</v>
      </c>
      <c r="F44" s="50">
        <f t="shared" si="1"/>
        <v>96.77288186417967</v>
      </c>
      <c r="G44" s="37">
        <f>G17+G22+G24+G28+G32+G38+G42+G36+G40</f>
        <v>41866.06</v>
      </c>
      <c r="H44" s="54">
        <f t="shared" si="2"/>
        <v>102.63336852009199</v>
      </c>
    </row>
    <row r="45" spans="1:8" ht="12.75">
      <c r="A45" s="1"/>
      <c r="H45" s="48"/>
    </row>
    <row r="46" spans="1:8" ht="12.75">
      <c r="A46" s="1"/>
      <c r="C46" s="25"/>
      <c r="D46" s="25"/>
      <c r="H46" s="48"/>
    </row>
  </sheetData>
  <sheetProtection/>
  <mergeCells count="12">
    <mergeCell ref="H14:H16"/>
    <mergeCell ref="C14:C16"/>
    <mergeCell ref="E14:E16"/>
    <mergeCell ref="G14:G16"/>
    <mergeCell ref="A12:G12"/>
    <mergeCell ref="A10:B10"/>
    <mergeCell ref="A13:B13"/>
    <mergeCell ref="A14:A16"/>
    <mergeCell ref="B14:B16"/>
    <mergeCell ref="A11:G11"/>
    <mergeCell ref="D14:D16"/>
    <mergeCell ref="F14:F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2017-10-18T09:11:46Z</cp:lastPrinted>
  <dcterms:created xsi:type="dcterms:W3CDTF">2006-11-19T15:02:18Z</dcterms:created>
  <dcterms:modified xsi:type="dcterms:W3CDTF">2017-12-29T09:15:30Z</dcterms:modified>
  <cp:category/>
  <cp:version/>
  <cp:contentType/>
  <cp:contentStatus/>
</cp:coreProperties>
</file>