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6 " sheetId="1" r:id="rId1"/>
    <sheet name="Лист1" sheetId="2" r:id="rId2"/>
    <sheet name="Лист2" sheetId="3" r:id="rId3"/>
    <sheet name="Лист3" sheetId="4" r:id="rId4"/>
  </sheets>
  <definedNames>
    <definedName name="_xlnm.Print_Area" localSheetId="1">'Лист1'!$A$4:$G$47</definedName>
    <definedName name="_xlnm.Print_Area" localSheetId="0">'Прил 6 '!$A$4:$D$46</definedName>
  </definedNames>
  <calcPr fullCalcOnLoad="1"/>
</workbook>
</file>

<file path=xl/sharedStrings.xml><?xml version="1.0" encoding="utf-8"?>
<sst xmlns="http://schemas.openxmlformats.org/spreadsheetml/2006/main" count="129" uniqueCount="71">
  <si>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</si>
  <si>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</si>
  <si>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</si>
  <si>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</si>
  <si>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</si>
  <si>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</si>
  <si>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</si>
  <si>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</si>
  <si>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</si>
  <si>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</si>
  <si>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</si>
  <si>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</si>
  <si>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</si>
  <si>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</si>
  <si>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</si>
  <si>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</si>
  <si>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</si>
  <si>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</si>
  <si>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</si>
  <si>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</si>
  <si>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</si>
  <si>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</si>
  <si>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</si>
  <si>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</si>
  <si>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</si>
  <si>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</si>
  <si>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</si>
  <si>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</si>
  <si>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</si>
  <si>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</si>
  <si>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</si>
  <si>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</si>
  <si>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</si>
  <si>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</si>
  <si>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</si>
  <si>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</si>
  <si>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</si>
  <si>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</si>
  <si>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</si>
  <si>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</si>
  <si>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</si>
  <si>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</si>
  <si>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0107</t>
  </si>
  <si>
    <t>Социальная политика</t>
  </si>
  <si>
    <t>Пенсионное обеспечение</t>
  </si>
  <si>
    <t>1001</t>
  </si>
  <si>
    <t>Другие общегосударственные вопросы</t>
  </si>
  <si>
    <t>Приложение 6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</si>
  <si>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</si>
  <si>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</si>
  <si>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</si>
  <si>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</si>
  <si>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</si>
  <si>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</si>
  <si>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</si>
  <si>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</si>
  <si>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</si>
  <si>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</si>
  <si>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</si>
  <si>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</si>
  <si>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</si>
  <si>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</si>
  <si>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Обеспечение проведения выборов и референдумов</t>
  </si>
  <si>
    <t>%</t>
  </si>
  <si>
    <t>расходов бюджета Кобринского сельского поселения на 2017 год</t>
  </si>
  <si>
    <t>Бюджет на 2017 г.  тыс.руб.</t>
  </si>
  <si>
    <t>Бюджет на 2016 год перв.  тыс.руб.</t>
  </si>
  <si>
    <t>Бюджет на 2016 г.  тыс.руб. (01.10.2016)</t>
  </si>
  <si>
    <t xml:space="preserve">Оценка ожидаемого исполнения бюджета </t>
  </si>
  <si>
    <t xml:space="preserve">расходов  Кобринского сельского поселения </t>
  </si>
  <si>
    <t>№ 08  от 17.03.2017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</si>
</sst>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2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5" fillId="0" borderId="10" xfId="52" applyFont="1" applyBorder="1" applyAlignment="1">
      <alignment horizontal="center" wrapText="1"/>
      <protection/>
    </xf>
    <xf numFmtId="0" fontId="2" fillId="0" borderId="10" xfId="52" applyFont="1" applyBorder="1" applyAlignment="1">
      <alignment horizontal="left" wrapText="1"/>
      <protection/>
    </xf>
    <xf numFmtId="0" fontId="2" fillId="0" borderId="10" xfId="52" applyFont="1" applyBorder="1" applyAlignment="1">
      <alignment wrapText="1"/>
      <protection/>
    </xf>
    <xf numFmtId="0" fontId="2" fillId="0" borderId="11" xfId="52" applyFont="1" applyBorder="1" applyAlignment="1">
      <alignment wrapText="1"/>
      <protection/>
    </xf>
    <xf numFmtId="0" fontId="5" fillId="0" borderId="10" xfId="52" applyFont="1" applyBorder="1" applyAlignment="1">
      <alignment horizontal="center" wrapText="1"/>
      <protection/>
    </xf>
    <xf numFmtId="0" fontId="5" fillId="0" borderId="10" xfId="52" applyFont="1" applyBorder="1" applyAlignment="1">
      <alignment wrapText="1"/>
      <protection/>
    </xf>
    <xf numFmtId="0" fontId="5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11" xfId="52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2" fontId="5" fillId="0" borderId="10" xfId="52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11" xfId="52" applyNumberFormat="1" applyFont="1" applyBorder="1" applyAlignment="1">
      <alignment horizontal="center" vertical="center" wrapText="1"/>
      <protection/>
    </xf>
    <xf numFmtId="49" fontId="5" fillId="0" borderId="10" xfId="52" applyNumberFormat="1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2" fillId="0" borderId="0" xfId="52" applyFont="1" applyAlignment="1">
      <alignment horizontal="left" vertical="justify"/>
      <protection/>
    </xf>
    <xf numFmtId="1" fontId="2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10" xfId="52" applyFont="1" applyBorder="1" applyAlignment="1">
      <alignment horizontal="left" vertical="center" wrapText="1"/>
      <protection/>
    </xf>
    <xf numFmtId="4" fontId="5" fillId="0" borderId="10" xfId="52" applyNumberFormat="1" applyFont="1" applyBorder="1" applyAlignment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3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0" xfId="52" applyFont="1" applyAlignment="1">
      <alignment horizontal="left"/>
      <protection/>
    </xf>
    <xf numFmtId="0" fontId="5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right" vertical="justify"/>
      <protection/>
    </xf>
    <xf numFmtId="0" fontId="2" fillId="0" borderId="0" xfId="52" applyFont="1" applyAlignment="1">
      <alignment horizontal="left" vertical="justify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="110" zoomScaleNormal="110" zoomScalePageLayoutView="0" workbookViewId="0" topLeftCell="A1">
      <selection activeCell="A44" sqref="A44"/>
    </sheetView>
  </sheetViews>
  <sheetFormatPr defaultColWidth="9.00390625" defaultRowHeight="12.75"/>
  <cols>
    <col min="1" max="1" width="58.25390625" style="0" customWidth="1"/>
    <col min="2" max="2" width="9.00390625" style="0" customWidth="1"/>
    <col min="3" max="3" width="10.125" style="0" customWidth="1"/>
    <col min="4" max="4" width="16.00390625" style="0" customWidth="1"/>
  </cols>
  <sheetData>
    <row r="1" spans="1:3" ht="12.75">
      <c r="A1" s="1"/>
      <c r="B1" s="1"/>
      <c r="C1" s="10"/>
    </row>
    <row r="2" spans="1:3" ht="12.75">
      <c r="A2" s="1"/>
      <c r="B2" s="1"/>
      <c r="C2" s="2"/>
    </row>
    <row r="3" spans="1:3" ht="12.75">
      <c r="A3" s="2"/>
      <c r="B3" s="2"/>
      <c r="C3" s="11"/>
    </row>
    <row r="4" spans="1:4" ht="12.75" customHeight="1">
      <c r="A4" s="2"/>
      <c r="B4" s="40" t="s">
        <v>47</v>
      </c>
      <c r="C4" s="40"/>
      <c r="D4" s="40"/>
    </row>
    <row r="5" spans="1:4" ht="12.75" customHeight="1">
      <c r="A5" s="2"/>
      <c r="B5" s="41" t="s">
        <v>48</v>
      </c>
      <c r="C5" s="41"/>
      <c r="D5" s="41"/>
    </row>
    <row r="6" spans="1:4" ht="12.75" customHeight="1">
      <c r="A6" s="2"/>
      <c r="B6" s="41" t="s">
        <v>49</v>
      </c>
      <c r="C6" s="41"/>
      <c r="D6" s="41"/>
    </row>
    <row r="7" spans="1:4" ht="12.75" customHeight="1">
      <c r="A7" s="2"/>
      <c r="B7" s="41" t="s">
        <v>70</v>
      </c>
      <c r="C7" s="41"/>
      <c r="D7" s="41"/>
    </row>
    <row r="8" spans="1:4" ht="12.75" customHeight="1">
      <c r="A8" s="2"/>
      <c r="B8" s="42"/>
      <c r="C8" s="42"/>
      <c r="D8" s="21"/>
    </row>
    <row r="9" spans="1:4" ht="12.75">
      <c r="A9" s="2"/>
      <c r="B9" s="39"/>
      <c r="C9" s="39"/>
      <c r="D9" s="21"/>
    </row>
    <row r="10" spans="1:4" ht="25.5" customHeight="1">
      <c r="A10" s="32" t="s">
        <v>37</v>
      </c>
      <c r="B10" s="32"/>
      <c r="C10" s="32"/>
      <c r="D10" s="32"/>
    </row>
    <row r="11" spans="1:4" ht="18" customHeight="1">
      <c r="A11" s="33" t="s">
        <v>64</v>
      </c>
      <c r="B11" s="33"/>
      <c r="C11" s="33"/>
      <c r="D11" s="33"/>
    </row>
    <row r="12" spans="1:4" ht="14.25">
      <c r="A12" s="33"/>
      <c r="B12" s="33"/>
      <c r="C12" s="33"/>
      <c r="D12" s="33"/>
    </row>
    <row r="13" spans="1:4" ht="15.75">
      <c r="A13" s="34"/>
      <c r="B13" s="34"/>
      <c r="C13" s="34"/>
      <c r="D13" s="34"/>
    </row>
    <row r="14" spans="1:4" ht="12.75" customHeight="1">
      <c r="A14" s="35" t="s">
        <v>0</v>
      </c>
      <c r="B14" s="35" t="s">
        <v>1</v>
      </c>
      <c r="C14" s="35" t="s">
        <v>2</v>
      </c>
      <c r="D14" s="38" t="s">
        <v>65</v>
      </c>
    </row>
    <row r="15" spans="1:4" ht="12.75">
      <c r="A15" s="36"/>
      <c r="B15" s="36"/>
      <c r="C15" s="36"/>
      <c r="D15" s="38"/>
    </row>
    <row r="16" spans="1:4" ht="10.5" customHeight="1">
      <c r="A16" s="37"/>
      <c r="B16" s="37"/>
      <c r="C16" s="37"/>
      <c r="D16" s="38"/>
    </row>
    <row r="17" spans="1:4" ht="23.25" customHeight="1">
      <c r="A17" s="4" t="s">
        <v>3</v>
      </c>
      <c r="B17" s="13" t="s">
        <v>4</v>
      </c>
      <c r="C17" s="13"/>
      <c r="D17" s="29">
        <f>SUM(D18:D21)</f>
        <v>11905.7</v>
      </c>
    </row>
    <row r="18" spans="1:4" ht="18.75" customHeight="1">
      <c r="A18" s="5" t="s">
        <v>5</v>
      </c>
      <c r="B18" s="13"/>
      <c r="C18" s="15" t="s">
        <v>6</v>
      </c>
      <c r="D18" s="30">
        <v>489</v>
      </c>
    </row>
    <row r="19" spans="1:4" ht="14.25" customHeight="1">
      <c r="A19" s="6" t="s">
        <v>7</v>
      </c>
      <c r="B19" s="16"/>
      <c r="C19" s="17" t="s">
        <v>8</v>
      </c>
      <c r="D19" s="30">
        <f>9800+1</f>
        <v>9801</v>
      </c>
    </row>
    <row r="20" spans="1:4" ht="12.75">
      <c r="A20" s="7" t="s">
        <v>9</v>
      </c>
      <c r="B20" s="12"/>
      <c r="C20" s="18" t="s">
        <v>56</v>
      </c>
      <c r="D20" s="30">
        <v>300</v>
      </c>
    </row>
    <row r="21" spans="1:4" ht="13.5" customHeight="1">
      <c r="A21" s="7" t="s">
        <v>46</v>
      </c>
      <c r="B21" s="12"/>
      <c r="C21" s="18" t="s">
        <v>57</v>
      </c>
      <c r="D21" s="30">
        <f>1100+216.7-1</f>
        <v>1315.7</v>
      </c>
    </row>
    <row r="22" spans="1:4" ht="15" customHeight="1">
      <c r="A22" s="8" t="s">
        <v>10</v>
      </c>
      <c r="B22" s="19" t="s">
        <v>29</v>
      </c>
      <c r="C22" s="17"/>
      <c r="D22" s="29">
        <f>D23</f>
        <v>233.7</v>
      </c>
    </row>
    <row r="23" spans="1:4" ht="18" customHeight="1">
      <c r="A23" s="6" t="s">
        <v>11</v>
      </c>
      <c r="B23" s="16"/>
      <c r="C23" s="17" t="s">
        <v>36</v>
      </c>
      <c r="D23" s="30">
        <f>233.67+0.03</f>
        <v>233.7</v>
      </c>
    </row>
    <row r="24" spans="1:4" ht="27" customHeight="1">
      <c r="A24" s="4" t="s">
        <v>12</v>
      </c>
      <c r="B24" s="13" t="s">
        <v>13</v>
      </c>
      <c r="C24" s="13"/>
      <c r="D24" s="29">
        <f>SUM(D25:D27)</f>
        <v>320</v>
      </c>
    </row>
    <row r="25" spans="1:4" ht="27.75" customHeight="1">
      <c r="A25" s="6" t="s">
        <v>14</v>
      </c>
      <c r="B25" s="16"/>
      <c r="C25" s="17" t="s">
        <v>15</v>
      </c>
      <c r="D25" s="30">
        <v>150</v>
      </c>
    </row>
    <row r="26" spans="1:4" ht="18" customHeight="1">
      <c r="A26" s="6" t="s">
        <v>16</v>
      </c>
      <c r="B26" s="16"/>
      <c r="C26" s="17" t="s">
        <v>17</v>
      </c>
      <c r="D26" s="30">
        <v>150</v>
      </c>
    </row>
    <row r="27" spans="1:4" ht="26.25" customHeight="1">
      <c r="A27" s="6" t="s">
        <v>58</v>
      </c>
      <c r="B27" s="16"/>
      <c r="C27" s="17" t="s">
        <v>59</v>
      </c>
      <c r="D27" s="30">
        <v>20</v>
      </c>
    </row>
    <row r="28" spans="1:4" ht="15" customHeight="1">
      <c r="A28" s="4" t="s">
        <v>30</v>
      </c>
      <c r="B28" s="13" t="s">
        <v>31</v>
      </c>
      <c r="C28" s="17"/>
      <c r="D28" s="29">
        <f>SUM(D29:D31)</f>
        <v>6629.07</v>
      </c>
    </row>
    <row r="29" spans="1:4" ht="15.75" customHeight="1">
      <c r="A29" s="6" t="s">
        <v>61</v>
      </c>
      <c r="B29" s="16"/>
      <c r="C29" s="17" t="s">
        <v>60</v>
      </c>
      <c r="D29" s="30">
        <f>3700+982+736+702</f>
        <v>6120</v>
      </c>
    </row>
    <row r="30" spans="1:4" ht="15.75" customHeight="1">
      <c r="A30" s="6" t="s">
        <v>50</v>
      </c>
      <c r="B30" s="16"/>
      <c r="C30" s="17" t="s">
        <v>51</v>
      </c>
      <c r="D30" s="30">
        <v>290</v>
      </c>
    </row>
    <row r="31" spans="1:4" ht="15.75" customHeight="1">
      <c r="A31" s="6" t="s">
        <v>40</v>
      </c>
      <c r="B31" s="16"/>
      <c r="C31" s="17" t="s">
        <v>41</v>
      </c>
      <c r="D31" s="30">
        <f>208+11.07</f>
        <v>219.07</v>
      </c>
    </row>
    <row r="32" spans="1:4" ht="15.75" customHeight="1">
      <c r="A32" s="4" t="s">
        <v>18</v>
      </c>
      <c r="B32" s="13" t="s">
        <v>19</v>
      </c>
      <c r="C32" s="13"/>
      <c r="D32" s="29">
        <f>D33+D34+D35</f>
        <v>60716.96</v>
      </c>
    </row>
    <row r="33" spans="1:4" ht="12.75">
      <c r="A33" s="6" t="s">
        <v>20</v>
      </c>
      <c r="B33" s="16"/>
      <c r="C33" s="17" t="s">
        <v>21</v>
      </c>
      <c r="D33" s="30">
        <f>1000+21528.22+856.47+16272.99+3516.56+3671.73+3223.09</f>
        <v>50069.06</v>
      </c>
    </row>
    <row r="34" spans="1:4" ht="12.75">
      <c r="A34" s="6" t="s">
        <v>22</v>
      </c>
      <c r="B34" s="16"/>
      <c r="C34" s="17" t="s">
        <v>23</v>
      </c>
      <c r="D34" s="30">
        <v>2500</v>
      </c>
    </row>
    <row r="35" spans="1:4" ht="15" customHeight="1">
      <c r="A35" s="6" t="s">
        <v>38</v>
      </c>
      <c r="B35" s="16"/>
      <c r="C35" s="17" t="s">
        <v>39</v>
      </c>
      <c r="D35" s="30">
        <f>7500+118.6+105+165+259.3</f>
        <v>8147.900000000001</v>
      </c>
    </row>
    <row r="36" spans="1:4" ht="15.75" customHeight="1">
      <c r="A36" s="4" t="s">
        <v>32</v>
      </c>
      <c r="B36" s="13" t="s">
        <v>33</v>
      </c>
      <c r="C36" s="17"/>
      <c r="D36" s="29">
        <f>D37</f>
        <v>263.906</v>
      </c>
    </row>
    <row r="37" spans="1:4" ht="18" customHeight="1">
      <c r="A37" s="6" t="s">
        <v>34</v>
      </c>
      <c r="B37" s="16"/>
      <c r="C37" s="17" t="s">
        <v>35</v>
      </c>
      <c r="D37" s="30">
        <f>226.8+37.106</f>
        <v>263.906</v>
      </c>
    </row>
    <row r="38" spans="1:4" ht="21" customHeight="1">
      <c r="A38" s="4" t="s">
        <v>24</v>
      </c>
      <c r="B38" s="13" t="s">
        <v>25</v>
      </c>
      <c r="C38" s="13"/>
      <c r="D38" s="29">
        <f>D39</f>
        <v>10895</v>
      </c>
    </row>
    <row r="39" spans="1:4" ht="15.75" customHeight="1">
      <c r="A39" s="6" t="s">
        <v>26</v>
      </c>
      <c r="B39" s="16"/>
      <c r="C39" s="17" t="s">
        <v>27</v>
      </c>
      <c r="D39" s="30">
        <f>9200+1385+200+110</f>
        <v>10895</v>
      </c>
    </row>
    <row r="40" spans="1:4" ht="12.75">
      <c r="A40" s="4" t="s">
        <v>43</v>
      </c>
      <c r="B40" s="20">
        <v>1000</v>
      </c>
      <c r="C40" s="13"/>
      <c r="D40" s="31">
        <f>D41</f>
        <v>770</v>
      </c>
    </row>
    <row r="41" spans="1:4" ht="16.5" customHeight="1">
      <c r="A41" s="6" t="s">
        <v>44</v>
      </c>
      <c r="B41" s="16"/>
      <c r="C41" s="17" t="s">
        <v>45</v>
      </c>
      <c r="D41" s="30">
        <v>770</v>
      </c>
    </row>
    <row r="42" spans="1:4" ht="12.75">
      <c r="A42" s="4" t="s">
        <v>54</v>
      </c>
      <c r="B42" s="13" t="s">
        <v>52</v>
      </c>
      <c r="C42" s="13"/>
      <c r="D42" s="29">
        <f>SUM(D43:D43)</f>
        <v>200</v>
      </c>
    </row>
    <row r="43" spans="1:4" ht="17.25" customHeight="1">
      <c r="A43" s="6" t="s">
        <v>53</v>
      </c>
      <c r="B43" s="16"/>
      <c r="C43" s="17" t="s">
        <v>55</v>
      </c>
      <c r="D43" s="30">
        <v>200</v>
      </c>
    </row>
    <row r="44" spans="1:4" ht="17.25" customHeight="1">
      <c r="A44" s="9" t="s">
        <v>28</v>
      </c>
      <c r="B44" s="20"/>
      <c r="C44" s="20"/>
      <c r="D44" s="29">
        <f>D17+D22+D24+D28+D32+D38+D42+D36+D40-0.01</f>
        <v>91934.326</v>
      </c>
    </row>
    <row r="45" spans="1:3" ht="12.75">
      <c r="A45" s="1"/>
      <c r="B45" s="1"/>
      <c r="C45" s="3"/>
    </row>
    <row r="46" spans="1:3" ht="12.75">
      <c r="A46" s="1"/>
      <c r="B46" s="1"/>
      <c r="C46" s="3"/>
    </row>
  </sheetData>
  <sheetProtection/>
  <mergeCells count="14">
    <mergeCell ref="B9:C9"/>
    <mergeCell ref="B4:D4"/>
    <mergeCell ref="B5:D5"/>
    <mergeCell ref="B6:D6"/>
    <mergeCell ref="B7:D7"/>
    <mergeCell ref="B8:C8"/>
    <mergeCell ref="A10:D10"/>
    <mergeCell ref="A11:D11"/>
    <mergeCell ref="A12:D12"/>
    <mergeCell ref="A13:D13"/>
    <mergeCell ref="A14:A16"/>
    <mergeCell ref="B14:B16"/>
    <mergeCell ref="C14:C16"/>
    <mergeCell ref="D14:D16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46.625" style="0" customWidth="1"/>
    <col min="2" max="2" width="7.875" style="0" customWidth="1"/>
    <col min="3" max="3" width="7.125" style="0" customWidth="1"/>
    <col min="4" max="4" width="9.125" style="0" customWidth="1"/>
    <col min="5" max="5" width="9.625" style="0" customWidth="1"/>
    <col min="6" max="6" width="8.25390625" style="0" customWidth="1"/>
    <col min="7" max="7" width="5.75390625" style="0" customWidth="1"/>
  </cols>
  <sheetData>
    <row r="1" spans="1:4" ht="12.75">
      <c r="A1" s="1"/>
      <c r="B1" s="1"/>
      <c r="C1" s="10"/>
      <c r="D1" s="10"/>
    </row>
    <row r="2" spans="1:4" ht="12.75">
      <c r="A2" s="1"/>
      <c r="B2" s="1"/>
      <c r="C2" s="2"/>
      <c r="D2" s="2"/>
    </row>
    <row r="3" spans="1:4" ht="12.75">
      <c r="A3" s="2"/>
      <c r="B3" s="2"/>
      <c r="C3" s="11"/>
      <c r="D3" s="11"/>
    </row>
    <row r="4" spans="1:6" ht="12.75" customHeight="1">
      <c r="A4" s="2"/>
      <c r="B4" s="40"/>
      <c r="C4" s="40"/>
      <c r="D4" s="40"/>
      <c r="E4" s="40"/>
      <c r="F4" s="40"/>
    </row>
    <row r="5" spans="1:6" ht="12.75" customHeight="1">
      <c r="A5" s="2"/>
      <c r="B5" s="41"/>
      <c r="C5" s="41"/>
      <c r="D5" s="41"/>
      <c r="E5" s="41"/>
      <c r="F5" s="41"/>
    </row>
    <row r="6" spans="1:6" ht="12.75" customHeight="1">
      <c r="A6" s="2"/>
      <c r="B6" s="41"/>
      <c r="C6" s="41"/>
      <c r="D6" s="41"/>
      <c r="E6" s="41"/>
      <c r="F6" s="41"/>
    </row>
    <row r="7" spans="1:6" ht="12.75" customHeight="1">
      <c r="A7" s="2"/>
      <c r="B7" s="41"/>
      <c r="C7" s="41"/>
      <c r="D7" s="41"/>
      <c r="E7" s="41"/>
      <c r="F7" s="41"/>
    </row>
    <row r="8" spans="1:6" ht="12.75" customHeight="1">
      <c r="A8" s="2"/>
      <c r="B8" s="42"/>
      <c r="C8" s="42"/>
      <c r="D8" s="24"/>
      <c r="E8" s="21"/>
      <c r="F8" s="21"/>
    </row>
    <row r="9" spans="1:6" ht="12.75">
      <c r="A9" s="2"/>
      <c r="B9" s="39"/>
      <c r="C9" s="39"/>
      <c r="D9" s="11"/>
      <c r="E9" s="21"/>
      <c r="F9" s="21"/>
    </row>
    <row r="10" spans="1:6" ht="15.75">
      <c r="A10" s="32" t="s">
        <v>68</v>
      </c>
      <c r="B10" s="32"/>
      <c r="C10" s="32"/>
      <c r="D10" s="32"/>
      <c r="E10" s="32"/>
      <c r="F10" s="32"/>
    </row>
    <row r="11" spans="1:6" ht="14.25">
      <c r="A11" s="33" t="s">
        <v>69</v>
      </c>
      <c r="B11" s="33"/>
      <c r="C11" s="33"/>
      <c r="D11" s="33"/>
      <c r="E11" s="33"/>
      <c r="F11" s="33"/>
    </row>
    <row r="12" spans="1:6" ht="14.25">
      <c r="A12" s="33"/>
      <c r="B12" s="33"/>
      <c r="C12" s="33"/>
      <c r="D12" s="33"/>
      <c r="E12" s="33"/>
      <c r="F12" s="33"/>
    </row>
    <row r="13" spans="1:6" ht="15.75">
      <c r="A13" s="34"/>
      <c r="B13" s="34"/>
      <c r="C13" s="34"/>
      <c r="D13" s="34"/>
      <c r="E13" s="34"/>
      <c r="F13" s="34"/>
    </row>
    <row r="14" spans="1:7" ht="12.75" customHeight="1">
      <c r="A14" s="35" t="s">
        <v>0</v>
      </c>
      <c r="B14" s="35" t="s">
        <v>1</v>
      </c>
      <c r="C14" s="35" t="s">
        <v>2</v>
      </c>
      <c r="D14" s="35" t="s">
        <v>66</v>
      </c>
      <c r="E14" s="38" t="s">
        <v>67</v>
      </c>
      <c r="F14" s="38" t="s">
        <v>65</v>
      </c>
      <c r="G14" s="38" t="s">
        <v>63</v>
      </c>
    </row>
    <row r="15" spans="1:7" ht="12.75">
      <c r="A15" s="36"/>
      <c r="B15" s="36"/>
      <c r="C15" s="36"/>
      <c r="D15" s="36"/>
      <c r="E15" s="38"/>
      <c r="F15" s="38"/>
      <c r="G15" s="38"/>
    </row>
    <row r="16" spans="1:7" ht="28.5" customHeight="1">
      <c r="A16" s="37"/>
      <c r="B16" s="37"/>
      <c r="C16" s="37"/>
      <c r="D16" s="37"/>
      <c r="E16" s="38"/>
      <c r="F16" s="38"/>
      <c r="G16" s="38"/>
    </row>
    <row r="17" spans="1:7" ht="12.75">
      <c r="A17" s="4" t="s">
        <v>3</v>
      </c>
      <c r="B17" s="13" t="s">
        <v>4</v>
      </c>
      <c r="C17" s="13"/>
      <c r="D17" s="14">
        <f>SUM(D18:D22)</f>
        <v>11062.920000000002</v>
      </c>
      <c r="E17" s="14">
        <f>SUM(E18:E22)</f>
        <v>11321.77</v>
      </c>
      <c r="F17" s="14">
        <f>SUM(F18:F22)</f>
        <v>11689</v>
      </c>
      <c r="G17" s="26">
        <f>F17/D17*100</f>
        <v>105.65926536574428</v>
      </c>
    </row>
    <row r="18" spans="1:7" ht="26.25" customHeight="1">
      <c r="A18" s="5" t="s">
        <v>5</v>
      </c>
      <c r="B18" s="13"/>
      <c r="C18" s="15" t="s">
        <v>6</v>
      </c>
      <c r="D18" s="22">
        <v>461.1</v>
      </c>
      <c r="E18" s="22">
        <v>461.1</v>
      </c>
      <c r="F18" s="22">
        <v>489</v>
      </c>
      <c r="G18" s="25">
        <f aca="true" t="shared" si="0" ref="G18:G45">F18/D18*100</f>
        <v>106.05074821080025</v>
      </c>
    </row>
    <row r="19" spans="1:7" ht="14.25" customHeight="1">
      <c r="A19" s="6" t="s">
        <v>7</v>
      </c>
      <c r="B19" s="16"/>
      <c r="C19" s="17" t="s">
        <v>8</v>
      </c>
      <c r="D19" s="22">
        <v>9419.12</v>
      </c>
      <c r="E19" s="22">
        <v>9615.87</v>
      </c>
      <c r="F19" s="22">
        <v>9800</v>
      </c>
      <c r="G19" s="25">
        <f t="shared" si="0"/>
        <v>104.04368985637724</v>
      </c>
    </row>
    <row r="20" spans="1:7" ht="14.25" customHeight="1">
      <c r="A20" s="7" t="s">
        <v>62</v>
      </c>
      <c r="B20" s="12"/>
      <c r="C20" s="18" t="s">
        <v>42</v>
      </c>
      <c r="D20" s="22">
        <v>0</v>
      </c>
      <c r="E20" s="22">
        <v>0</v>
      </c>
      <c r="F20" s="22">
        <v>0</v>
      </c>
      <c r="G20" s="25">
        <v>0</v>
      </c>
    </row>
    <row r="21" spans="1:7" ht="12.75">
      <c r="A21" s="7" t="s">
        <v>9</v>
      </c>
      <c r="B21" s="12"/>
      <c r="C21" s="18" t="s">
        <v>56</v>
      </c>
      <c r="D21" s="22">
        <v>300</v>
      </c>
      <c r="E21" s="22">
        <v>210</v>
      </c>
      <c r="F21" s="22">
        <v>300</v>
      </c>
      <c r="G21" s="25">
        <f t="shared" si="0"/>
        <v>100</v>
      </c>
    </row>
    <row r="22" spans="1:7" ht="15.75" customHeight="1">
      <c r="A22" s="7" t="s">
        <v>46</v>
      </c>
      <c r="B22" s="12"/>
      <c r="C22" s="18" t="s">
        <v>57</v>
      </c>
      <c r="D22" s="22">
        <f>600+282.7</f>
        <v>882.7</v>
      </c>
      <c r="E22" s="22">
        <v>1034.8</v>
      </c>
      <c r="F22" s="22">
        <v>1100</v>
      </c>
      <c r="G22" s="25">
        <f t="shared" si="0"/>
        <v>124.61765039084626</v>
      </c>
    </row>
    <row r="23" spans="1:7" ht="18" customHeight="1">
      <c r="A23" s="8" t="s">
        <v>10</v>
      </c>
      <c r="B23" s="19" t="s">
        <v>29</v>
      </c>
      <c r="C23" s="17"/>
      <c r="D23" s="14">
        <f>D24</f>
        <v>223.2</v>
      </c>
      <c r="E23" s="14">
        <f>E24</f>
        <v>195.08</v>
      </c>
      <c r="F23" s="14">
        <f>F24</f>
        <v>0</v>
      </c>
      <c r="G23" s="26">
        <f t="shared" si="0"/>
        <v>0</v>
      </c>
    </row>
    <row r="24" spans="1:7" ht="26.25" customHeight="1">
      <c r="A24" s="28" t="s">
        <v>11</v>
      </c>
      <c r="B24" s="16"/>
      <c r="C24" s="17" t="s">
        <v>36</v>
      </c>
      <c r="D24" s="22">
        <v>223.2</v>
      </c>
      <c r="E24" s="22">
        <v>195.08</v>
      </c>
      <c r="F24" s="22">
        <v>0</v>
      </c>
      <c r="G24" s="25">
        <f t="shared" si="0"/>
        <v>0</v>
      </c>
    </row>
    <row r="25" spans="1:7" ht="24.75" customHeight="1">
      <c r="A25" s="4" t="s">
        <v>12</v>
      </c>
      <c r="B25" s="13" t="s">
        <v>13</v>
      </c>
      <c r="C25" s="13"/>
      <c r="D25" s="14">
        <f>SUM(D26:D28)</f>
        <v>270</v>
      </c>
      <c r="E25" s="14">
        <f>SUM(E26:E28)</f>
        <v>320</v>
      </c>
      <c r="F25" s="14">
        <f>SUM(F26:F28)</f>
        <v>320</v>
      </c>
      <c r="G25" s="26">
        <f t="shared" si="0"/>
        <v>118.5185185185185</v>
      </c>
    </row>
    <row r="26" spans="1:7" ht="39.75" customHeight="1">
      <c r="A26" s="6" t="s">
        <v>14</v>
      </c>
      <c r="B26" s="16"/>
      <c r="C26" s="17" t="s">
        <v>15</v>
      </c>
      <c r="D26" s="22">
        <v>100</v>
      </c>
      <c r="E26" s="22">
        <v>150</v>
      </c>
      <c r="F26" s="22">
        <v>150</v>
      </c>
      <c r="G26" s="25">
        <f t="shared" si="0"/>
        <v>150</v>
      </c>
    </row>
    <row r="27" spans="1:7" ht="21.75" customHeight="1">
      <c r="A27" s="6" t="s">
        <v>16</v>
      </c>
      <c r="B27" s="16"/>
      <c r="C27" s="17" t="s">
        <v>17</v>
      </c>
      <c r="D27" s="22">
        <v>150</v>
      </c>
      <c r="E27" s="22">
        <v>150</v>
      </c>
      <c r="F27" s="22">
        <v>150</v>
      </c>
      <c r="G27" s="25">
        <f t="shared" si="0"/>
        <v>100</v>
      </c>
    </row>
    <row r="28" spans="1:7" ht="30" customHeight="1">
      <c r="A28" s="6" t="s">
        <v>58</v>
      </c>
      <c r="B28" s="16"/>
      <c r="C28" s="17" t="s">
        <v>59</v>
      </c>
      <c r="D28" s="22">
        <v>20</v>
      </c>
      <c r="E28" s="22">
        <v>20</v>
      </c>
      <c r="F28" s="22">
        <v>20</v>
      </c>
      <c r="G28" s="25">
        <f t="shared" si="0"/>
        <v>100</v>
      </c>
    </row>
    <row r="29" spans="1:7" ht="15" customHeight="1">
      <c r="A29" s="4" t="s">
        <v>30</v>
      </c>
      <c r="B29" s="13" t="s">
        <v>31</v>
      </c>
      <c r="C29" s="17"/>
      <c r="D29" s="14">
        <f>SUM(D30:D32)</f>
        <v>3430</v>
      </c>
      <c r="E29" s="14">
        <f>SUM(E30:E32)</f>
        <v>7905.21</v>
      </c>
      <c r="F29" s="14">
        <f>SUM(F30:F32)</f>
        <v>4198</v>
      </c>
      <c r="G29" s="26">
        <f t="shared" si="0"/>
        <v>122.39067055393586</v>
      </c>
    </row>
    <row r="30" spans="1:7" ht="15.75" customHeight="1">
      <c r="A30" s="6" t="s">
        <v>61</v>
      </c>
      <c r="B30" s="16"/>
      <c r="C30" s="17" t="s">
        <v>60</v>
      </c>
      <c r="D30" s="22">
        <v>3000</v>
      </c>
      <c r="E30" s="22">
        <v>7255.08</v>
      </c>
      <c r="F30" s="22">
        <v>3700</v>
      </c>
      <c r="G30" s="25">
        <f t="shared" si="0"/>
        <v>123.33333333333334</v>
      </c>
    </row>
    <row r="31" spans="1:7" ht="15.75" customHeight="1">
      <c r="A31" s="6" t="s">
        <v>50</v>
      </c>
      <c r="B31" s="16"/>
      <c r="C31" s="17" t="s">
        <v>51</v>
      </c>
      <c r="D31" s="22">
        <v>270</v>
      </c>
      <c r="E31" s="22">
        <v>275.6</v>
      </c>
      <c r="F31" s="22">
        <v>290</v>
      </c>
      <c r="G31" s="25">
        <f t="shared" si="0"/>
        <v>107.40740740740742</v>
      </c>
    </row>
    <row r="32" spans="1:7" ht="15.75" customHeight="1">
      <c r="A32" s="6" t="s">
        <v>40</v>
      </c>
      <c r="B32" s="16"/>
      <c r="C32" s="17" t="s">
        <v>41</v>
      </c>
      <c r="D32" s="22">
        <v>160</v>
      </c>
      <c r="E32" s="22">
        <v>374.53</v>
      </c>
      <c r="F32" s="22">
        <v>208</v>
      </c>
      <c r="G32" s="25">
        <v>0</v>
      </c>
    </row>
    <row r="33" spans="1:7" ht="15.75" customHeight="1">
      <c r="A33" s="4" t="s">
        <v>18</v>
      </c>
      <c r="B33" s="13" t="s">
        <v>19</v>
      </c>
      <c r="C33" s="13"/>
      <c r="D33" s="14">
        <f>D34+D35+D36</f>
        <v>17709.18</v>
      </c>
      <c r="E33" s="14">
        <f>E34+E35+E36</f>
        <v>51628.98</v>
      </c>
      <c r="F33" s="14">
        <f>F34+F35+F36</f>
        <v>11216.7</v>
      </c>
      <c r="G33" s="26">
        <f t="shared" si="0"/>
        <v>63.3383363882461</v>
      </c>
    </row>
    <row r="34" spans="1:7" ht="12.75">
      <c r="A34" s="6" t="s">
        <v>20</v>
      </c>
      <c r="B34" s="16"/>
      <c r="C34" s="17" t="s">
        <v>21</v>
      </c>
      <c r="D34" s="22">
        <v>10363.6</v>
      </c>
      <c r="E34" s="22">
        <v>41018.61</v>
      </c>
      <c r="F34" s="22">
        <v>1216.7</v>
      </c>
      <c r="G34" s="25">
        <f t="shared" si="0"/>
        <v>11.740128912733027</v>
      </c>
    </row>
    <row r="35" spans="1:7" ht="12.75">
      <c r="A35" s="6" t="s">
        <v>22</v>
      </c>
      <c r="B35" s="16"/>
      <c r="C35" s="17" t="s">
        <v>23</v>
      </c>
      <c r="D35" s="22">
        <v>1500</v>
      </c>
      <c r="E35" s="22">
        <v>1995.33</v>
      </c>
      <c r="F35" s="22">
        <v>2500</v>
      </c>
      <c r="G35" s="25">
        <f t="shared" si="0"/>
        <v>166.66666666666669</v>
      </c>
    </row>
    <row r="36" spans="1:7" ht="15" customHeight="1">
      <c r="A36" s="6" t="s">
        <v>38</v>
      </c>
      <c r="B36" s="16"/>
      <c r="C36" s="17" t="s">
        <v>39</v>
      </c>
      <c r="D36" s="22">
        <f>5799.48+200-153.9</f>
        <v>5845.58</v>
      </c>
      <c r="E36" s="22">
        <v>8615.04</v>
      </c>
      <c r="F36" s="22">
        <v>7500</v>
      </c>
      <c r="G36" s="25">
        <f t="shared" si="0"/>
        <v>128.30206754505113</v>
      </c>
    </row>
    <row r="37" spans="1:7" ht="17.25" customHeight="1">
      <c r="A37" s="4" t="s">
        <v>32</v>
      </c>
      <c r="B37" s="13" t="s">
        <v>33</v>
      </c>
      <c r="C37" s="17"/>
      <c r="D37" s="14">
        <f>D38</f>
        <v>187</v>
      </c>
      <c r="E37" s="14">
        <f>E38</f>
        <v>249.4</v>
      </c>
      <c r="F37" s="14">
        <f>F38</f>
        <v>226.8</v>
      </c>
      <c r="G37" s="26">
        <f t="shared" si="0"/>
        <v>121.28342245989305</v>
      </c>
    </row>
    <row r="38" spans="1:7" ht="15.75" customHeight="1">
      <c r="A38" s="28" t="s">
        <v>34</v>
      </c>
      <c r="B38" s="16"/>
      <c r="C38" s="17" t="s">
        <v>35</v>
      </c>
      <c r="D38" s="22">
        <v>187</v>
      </c>
      <c r="E38" s="22">
        <v>249.4</v>
      </c>
      <c r="F38" s="22">
        <v>226.8</v>
      </c>
      <c r="G38" s="25">
        <f t="shared" si="0"/>
        <v>121.28342245989305</v>
      </c>
    </row>
    <row r="39" spans="1:7" ht="27.75" customHeight="1">
      <c r="A39" s="20" t="s">
        <v>24</v>
      </c>
      <c r="B39" s="13" t="s">
        <v>25</v>
      </c>
      <c r="C39" s="13"/>
      <c r="D39" s="14">
        <f>D40</f>
        <v>6980</v>
      </c>
      <c r="E39" s="14">
        <f>E40</f>
        <v>8724.02</v>
      </c>
      <c r="F39" s="14">
        <f>F40</f>
        <v>11072</v>
      </c>
      <c r="G39" s="26">
        <f t="shared" si="0"/>
        <v>158.6246418338109</v>
      </c>
    </row>
    <row r="40" spans="1:7" ht="15.75" customHeight="1">
      <c r="A40" s="6" t="s">
        <v>26</v>
      </c>
      <c r="B40" s="16"/>
      <c r="C40" s="17" t="s">
        <v>27</v>
      </c>
      <c r="D40" s="22">
        <v>6980</v>
      </c>
      <c r="E40" s="22">
        <v>8724.02</v>
      </c>
      <c r="F40" s="22">
        <f>9200+1872</f>
        <v>11072</v>
      </c>
      <c r="G40" s="25">
        <f t="shared" si="0"/>
        <v>158.6246418338109</v>
      </c>
    </row>
    <row r="41" spans="1:7" ht="12.75">
      <c r="A41" s="4" t="s">
        <v>43</v>
      </c>
      <c r="B41" s="20">
        <v>1000</v>
      </c>
      <c r="C41" s="13"/>
      <c r="D41" s="23">
        <f>D42</f>
        <v>800</v>
      </c>
      <c r="E41" s="23">
        <f>E42</f>
        <v>800</v>
      </c>
      <c r="F41" s="23">
        <f>F42</f>
        <v>770</v>
      </c>
      <c r="G41" s="26">
        <f t="shared" si="0"/>
        <v>96.25</v>
      </c>
    </row>
    <row r="42" spans="1:7" ht="12.75">
      <c r="A42" s="6" t="s">
        <v>44</v>
      </c>
      <c r="B42" s="16"/>
      <c r="C42" s="17" t="s">
        <v>45</v>
      </c>
      <c r="D42" s="22">
        <v>800</v>
      </c>
      <c r="E42" s="22">
        <v>800</v>
      </c>
      <c r="F42" s="22">
        <v>770</v>
      </c>
      <c r="G42" s="25">
        <f t="shared" si="0"/>
        <v>96.25</v>
      </c>
    </row>
    <row r="43" spans="1:7" ht="12.75">
      <c r="A43" s="4" t="s">
        <v>54</v>
      </c>
      <c r="B43" s="13" t="s">
        <v>52</v>
      </c>
      <c r="C43" s="13"/>
      <c r="D43" s="14">
        <f>SUM(D44:D44)</f>
        <v>200</v>
      </c>
      <c r="E43" s="14">
        <f>SUM(E44:E44)</f>
        <v>200</v>
      </c>
      <c r="F43" s="14">
        <f>SUM(F44:F44)</f>
        <v>200</v>
      </c>
      <c r="G43" s="26">
        <f t="shared" si="0"/>
        <v>100</v>
      </c>
    </row>
    <row r="44" spans="1:7" ht="25.5" customHeight="1">
      <c r="A44" s="6" t="s">
        <v>53</v>
      </c>
      <c r="B44" s="16"/>
      <c r="C44" s="17" t="s">
        <v>55</v>
      </c>
      <c r="D44" s="22">
        <v>200</v>
      </c>
      <c r="E44" s="22">
        <v>200</v>
      </c>
      <c r="F44" s="22">
        <v>200</v>
      </c>
      <c r="G44" s="25">
        <f t="shared" si="0"/>
        <v>100</v>
      </c>
    </row>
    <row r="45" spans="1:7" ht="17.25" customHeight="1">
      <c r="A45" s="9" t="s">
        <v>28</v>
      </c>
      <c r="B45" s="20"/>
      <c r="C45" s="20"/>
      <c r="D45" s="14">
        <f>D17+D23+D25+D29+D33+D39+D43+D37+D41</f>
        <v>40862.3</v>
      </c>
      <c r="E45" s="14">
        <f>E17+E23+E25+E29+E33+E39+E43+E37+E41</f>
        <v>81344.46</v>
      </c>
      <c r="F45" s="14">
        <f>F17+F23+F25+F29+F33+F39+F43+F37+F41</f>
        <v>39692.5</v>
      </c>
      <c r="G45" s="26">
        <f t="shared" si="0"/>
        <v>97.13721449844967</v>
      </c>
    </row>
    <row r="46" spans="1:5" ht="12.75">
      <c r="A46" s="1"/>
      <c r="B46" s="1"/>
      <c r="C46" s="3"/>
      <c r="D46" s="3"/>
      <c r="E46" s="21"/>
    </row>
    <row r="47" spans="1:7" ht="12.75">
      <c r="A47" s="1"/>
      <c r="B47" s="1"/>
      <c r="C47" s="3"/>
      <c r="D47" s="3"/>
      <c r="G47" s="27"/>
    </row>
  </sheetData>
  <sheetProtection/>
  <mergeCells count="17">
    <mergeCell ref="A12:F12"/>
    <mergeCell ref="A13:F13"/>
    <mergeCell ref="A14:A16"/>
    <mergeCell ref="G14:G16"/>
    <mergeCell ref="B4:F4"/>
    <mergeCell ref="B5:F5"/>
    <mergeCell ref="B6:F6"/>
    <mergeCell ref="B7:F7"/>
    <mergeCell ref="F14:F16"/>
    <mergeCell ref="D14:D16"/>
    <mergeCell ref="B14:B16"/>
    <mergeCell ref="C14:C16"/>
    <mergeCell ref="B8:C8"/>
    <mergeCell ref="B9:C9"/>
    <mergeCell ref="E14:E16"/>
    <mergeCell ref="A10:F10"/>
    <mergeCell ref="A11:F11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Квитцау О.А.</cp:lastModifiedBy>
  <cp:lastPrinted>2017-03-01T09:06:42Z</cp:lastPrinted>
  <dcterms:created xsi:type="dcterms:W3CDTF">2006-11-19T15:02:18Z</dcterms:created>
  <dcterms:modified xsi:type="dcterms:W3CDTF">2017-03-23T06:43:34Z</dcterms:modified>
  <cp:category/>
  <cp:version/>
  <cp:contentType/>
  <cp:contentStatus/>
</cp:coreProperties>
</file>