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7056" activeTab="0"/>
  </bookViews>
  <sheets>
    <sheet name="3Приложение 3 2023" sheetId="1" r:id="rId1"/>
    <sheet name="Приложение 4 2024 и 2025" sheetId="2" r:id="rId2"/>
  </sheets>
  <definedNames/>
  <calcPr fullCalcOnLoad="1"/>
</workbook>
</file>

<file path=xl/sharedStrings.xml><?xml version="1.0" encoding="utf-8"?>
<sst xmlns="http://schemas.openxmlformats.org/spreadsheetml/2006/main" count="185" uniqueCount="118">
  <si>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</si>
  <si>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</si>
  <si>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</si>
  <si>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</si>
  <si>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</si>
  <si>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</si>
  <si>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</si>
  <si>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</si>
  <si>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</si>
  <si>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</si>
  <si>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</si>
  <si>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</si>
  <si>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</si>
  <si>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</si>
  <si>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</si>
  <si>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</si>
  <si>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</si>
  <si>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</si>
  <si>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</si>
  <si>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</si>
  <si>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</si>
  <si>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</si>
  <si>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</si>
  <si>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</si>
  <si>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</si>
  <si>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</si>
  <si>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</si>
  <si>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</si>
  <si>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</si>
  <si>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</si>
  <si>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</si>
  <si>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</si>
  <si>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</si>
  <si>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</si>
  <si>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</si>
  <si>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</si>
  <si>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</si>
  <si>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</si>
  <si>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</si>
  <si>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</si>
  <si>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</si>
  <si>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</si>
  <si>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</si>
  <si>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</si>
  <si>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</si>
  <si>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</si>
  <si>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</si>
  <si>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</si>
  <si>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</si>
  <si>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</si>
  <si>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</si>
  <si>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</si>
  <si>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</si>
  <si>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</si>
  <si>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</si>
  <si>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</si>
  <si>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</si>
  <si>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</si>
  <si>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</si>
  <si>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</si>
  <si>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</si>
  <si>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</si>
  <si>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</si>
  <si>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</si>
  <si>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</si>
  <si>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</si>
  <si>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</si>
  <si>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</si>
  <si>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</si>
  <si>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</si>
  <si>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</si>
  <si>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</si>
  <si>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</si>
  <si>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</si>
  <si>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</si>
  <si>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</si>
  <si>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</si>
  <si>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</si>
  <si>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</si>
  <si>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</si>
  <si>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</si>
  <si>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</si>
  <si>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</si>
  <si>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</si>
  <si>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</si>
  <si>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 xml:space="preserve">Прочие межбюджетные трансферты, передаваемые бюджетам сельских поселений 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</si>
  <si>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</si>
  <si>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</si>
  <si>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</si>
  <si>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</si>
  <si>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</si>
  <si>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</si>
  <si>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 xml:space="preserve"> 2 02 16001 10 0000 150</t>
  </si>
  <si>
    <t>Прочие субсидии бюджетам сельских поселений КЦ  1084</t>
  </si>
  <si>
    <t>2024 год, прогноз  (тыс.руб)</t>
  </si>
  <si>
    <t>Прочие межбюджетные трансферты, передаваемые бюджетам сельских поселений  КЦ 58</t>
  </si>
  <si>
    <t>1 14 06025 10 0000 430</t>
  </si>
  <si>
    <t>2 02 25555 10 0000 150</t>
  </si>
  <si>
    <t>Доходы от продажи земельных участков, находящихся в собственности сельских поселений</t>
  </si>
  <si>
    <t>поступления доходов в бюджет Кобринского сельского поселения на 2023 год</t>
  </si>
  <si>
    <t xml:space="preserve"> 2 02 16001 10 0000 151</t>
  </si>
  <si>
    <t>поступления доходов в бюджет Кобринского сельского поселения на 2024-2025 годы</t>
  </si>
  <si>
    <t>2025 год, прогноз  (тыс.руб)</t>
  </si>
  <si>
    <t>Прочие субсидии бюджетам сельских поселений КЦ  1022</t>
  </si>
  <si>
    <t>Прочие субсидии бюджетам сельских поселений КЦ 1081</t>
  </si>
  <si>
    <t>1 14 02053 10 0000 410</t>
  </si>
  <si>
    <t>Доходы от реализации иного имущества, находящегося в собственности сельских территорий</t>
  </si>
  <si>
    <t>Субсидии бюджетам поселений на реализацию программ формирования севременной городской среды</t>
  </si>
  <si>
    <t>Прочие субсидии бюджетам сельских поселений КЦ 32</t>
  </si>
  <si>
    <t>Прочие доходы от компенсации затрат бюджета</t>
  </si>
  <si>
    <t>1 13 00000 10 0000 130</t>
  </si>
  <si>
    <t>1 14 00000 10 0000 000</t>
  </si>
  <si>
    <t>1 16 07010 10 0000 140</t>
  </si>
  <si>
    <t>Штрафы, неустойки, пени</t>
  </si>
  <si>
    <t>Причие неналоговые доходы</t>
  </si>
  <si>
    <t>Субсидия бюджетам поселений на реализацию программ формирования современной городской среды</t>
  </si>
  <si>
    <t xml:space="preserve">от  21.12.2023 г. № 50  </t>
  </si>
  <si>
    <t>от  21.12.2023 г. №  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</si>
</sst>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75" fontId="1" fillId="0" borderId="0" xfId="0" applyNumberFormat="1" applyFont="1" applyFill="1" applyBorder="1" applyAlignment="1">
      <alignment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left" vertical="center" wrapText="1" readingOrder="1"/>
      <protection/>
    </xf>
    <xf numFmtId="0" fontId="4" fillId="35" borderId="0" xfId="33" applyNumberFormat="1" applyFont="1" applyFill="1" applyBorder="1" applyAlignment="1">
      <alignment horizontal="lef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6" borderId="12" xfId="33" applyNumberFormat="1" applyFont="1" applyFill="1" applyBorder="1" applyAlignment="1">
      <alignment horizontal="left" vertical="center" wrapText="1" readingOrder="1"/>
      <protection/>
    </xf>
    <xf numFmtId="0" fontId="2" fillId="36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tabSelected="1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3.28125" style="0" customWidth="1"/>
    <col min="4" max="4" width="11.57421875" style="0" customWidth="1"/>
  </cols>
  <sheetData>
    <row r="1" spans="2:3" ht="14.25">
      <c r="B1" s="36" t="s">
        <v>59</v>
      </c>
      <c r="C1" s="36"/>
    </row>
    <row r="2" spans="2:3" ht="14.25">
      <c r="B2" s="37" t="s">
        <v>28</v>
      </c>
      <c r="C2" s="37"/>
    </row>
    <row r="3" spans="2:3" ht="14.25">
      <c r="B3" s="37" t="s">
        <v>29</v>
      </c>
      <c r="C3" s="37"/>
    </row>
    <row r="4" spans="1:3" ht="14.25">
      <c r="A4" s="7"/>
      <c r="B4" s="37" t="s">
        <v>116</v>
      </c>
      <c r="C4" s="37"/>
    </row>
    <row r="5" ht="8.25" customHeight="1">
      <c r="B5" s="8"/>
    </row>
    <row r="6" spans="1:3" ht="21.75" customHeight="1">
      <c r="A6" s="38" t="s">
        <v>27</v>
      </c>
      <c r="B6" s="38"/>
      <c r="C6" s="38"/>
    </row>
    <row r="7" spans="1:3" ht="27" customHeight="1">
      <c r="A7" s="38" t="s">
        <v>99</v>
      </c>
      <c r="B7" s="38"/>
      <c r="C7" s="38"/>
    </row>
    <row r="8" spans="1:3" ht="31.5" customHeight="1">
      <c r="A8" s="6" t="s">
        <v>33</v>
      </c>
      <c r="B8" s="10" t="s">
        <v>34</v>
      </c>
      <c r="C8" s="6" t="s">
        <v>32</v>
      </c>
    </row>
    <row r="9" spans="1:4" ht="22.5" customHeight="1">
      <c r="A9" s="5"/>
      <c r="B9" s="23" t="s">
        <v>13</v>
      </c>
      <c r="C9" s="13">
        <f>C10+C20</f>
        <v>28069.673</v>
      </c>
      <c r="D9" s="29"/>
    </row>
    <row r="10" spans="1:4" ht="21" customHeight="1">
      <c r="A10" s="4"/>
      <c r="B10" s="22" t="s">
        <v>26</v>
      </c>
      <c r="C10" s="13">
        <f>C12+C14+C18+C19+C15</f>
        <v>21366.053</v>
      </c>
      <c r="D10" s="29"/>
    </row>
    <row r="11" spans="1:4" ht="14.25">
      <c r="A11" s="3" t="s">
        <v>37</v>
      </c>
      <c r="B11" s="25" t="s">
        <v>36</v>
      </c>
      <c r="C11" s="26">
        <f>C12</f>
        <v>4400</v>
      </c>
      <c r="D11" s="29"/>
    </row>
    <row r="12" spans="1:3" ht="14.25">
      <c r="A12" s="2" t="s">
        <v>35</v>
      </c>
      <c r="B12" s="9" t="s">
        <v>15</v>
      </c>
      <c r="C12" s="20">
        <f>3250+450+700</f>
        <v>4400</v>
      </c>
    </row>
    <row r="13" spans="1:3" ht="26.25">
      <c r="A13" s="3" t="s">
        <v>39</v>
      </c>
      <c r="B13" s="24" t="s">
        <v>90</v>
      </c>
      <c r="C13" s="14">
        <f>C14</f>
        <v>5233</v>
      </c>
    </row>
    <row r="14" spans="1:3" ht="26.25">
      <c r="A14" s="2" t="s">
        <v>38</v>
      </c>
      <c r="B14" s="9" t="s">
        <v>24</v>
      </c>
      <c r="C14" s="19">
        <f>4600+1000-367</f>
        <v>5233</v>
      </c>
    </row>
    <row r="15" spans="1:3" ht="18" customHeight="1">
      <c r="A15" s="3" t="s">
        <v>41</v>
      </c>
      <c r="B15" s="24" t="s">
        <v>42</v>
      </c>
      <c r="C15" s="18">
        <f>C16</f>
        <v>3.053</v>
      </c>
    </row>
    <row r="16" spans="1:3" ht="14.25">
      <c r="A16" s="2" t="s">
        <v>45</v>
      </c>
      <c r="B16" s="9" t="s">
        <v>18</v>
      </c>
      <c r="C16" s="16">
        <v>3.053</v>
      </c>
    </row>
    <row r="17" spans="1:3" ht="19.5" customHeight="1">
      <c r="A17" s="3" t="s">
        <v>43</v>
      </c>
      <c r="B17" s="24" t="s">
        <v>44</v>
      </c>
      <c r="C17" s="18">
        <f>C18+C19</f>
        <v>11730</v>
      </c>
    </row>
    <row r="18" spans="1:3" ht="14.25">
      <c r="A18" s="2" t="s">
        <v>46</v>
      </c>
      <c r="B18" s="9" t="s">
        <v>14</v>
      </c>
      <c r="C18" s="19">
        <f>1000+380</f>
        <v>1380</v>
      </c>
    </row>
    <row r="19" spans="1:3" ht="14.25">
      <c r="A19" s="2" t="s">
        <v>47</v>
      </c>
      <c r="B19" s="9" t="s">
        <v>17</v>
      </c>
      <c r="C19" s="19">
        <f>11500-1150</f>
        <v>10350</v>
      </c>
    </row>
    <row r="20" spans="1:4" ht="24.75" customHeight="1">
      <c r="A20" s="1"/>
      <c r="B20" s="22" t="s">
        <v>25</v>
      </c>
      <c r="C20" s="17">
        <f>C21+C26+C24+C30+C31</f>
        <v>6703.619999999999</v>
      </c>
      <c r="D20" s="29"/>
    </row>
    <row r="21" spans="1:3" ht="39">
      <c r="A21" s="27" t="s">
        <v>48</v>
      </c>
      <c r="B21" s="24" t="s">
        <v>21</v>
      </c>
      <c r="C21" s="15">
        <f>C22+C23</f>
        <v>924.36</v>
      </c>
    </row>
    <row r="22" spans="1:3" ht="30.75" customHeight="1">
      <c r="A22" s="2" t="s">
        <v>49</v>
      </c>
      <c r="B22" s="9" t="s">
        <v>19</v>
      </c>
      <c r="C22" s="16">
        <f>84.4-19.04</f>
        <v>65.36000000000001</v>
      </c>
    </row>
    <row r="23" spans="1:3" ht="69.75" customHeight="1">
      <c r="A23" s="2" t="s">
        <v>50</v>
      </c>
      <c r="B23" s="9" t="s">
        <v>6</v>
      </c>
      <c r="C23" s="16">
        <f>600+300-41</f>
        <v>859</v>
      </c>
    </row>
    <row r="24" spans="1:3" ht="26.25" customHeight="1">
      <c r="A24" s="3" t="s">
        <v>110</v>
      </c>
      <c r="B24" s="24" t="s">
        <v>109</v>
      </c>
      <c r="C24" s="18">
        <f>C25</f>
        <v>36.48</v>
      </c>
    </row>
    <row r="25" spans="1:3" ht="27" customHeight="1">
      <c r="A25" s="2" t="s">
        <v>62</v>
      </c>
      <c r="B25" s="9" t="s">
        <v>109</v>
      </c>
      <c r="C25" s="16">
        <v>36.48</v>
      </c>
    </row>
    <row r="26" spans="1:3" ht="34.5" customHeight="1">
      <c r="A26" s="3" t="s">
        <v>111</v>
      </c>
      <c r="B26" s="24" t="s">
        <v>78</v>
      </c>
      <c r="C26" s="18">
        <f>C28</f>
        <v>5587</v>
      </c>
    </row>
    <row r="27" spans="1:3" ht="34.5" customHeight="1">
      <c r="A27" s="3" t="s">
        <v>77</v>
      </c>
      <c r="B27" s="9" t="s">
        <v>98</v>
      </c>
      <c r="C27" s="16">
        <f>C28</f>
        <v>5587</v>
      </c>
    </row>
    <row r="28" spans="1:3" ht="28.5" customHeight="1">
      <c r="A28" s="2" t="s">
        <v>96</v>
      </c>
      <c r="B28" s="9" t="s">
        <v>106</v>
      </c>
      <c r="C28" s="16">
        <f>6100-513</f>
        <v>5587</v>
      </c>
    </row>
    <row r="29" spans="1:3" ht="23.25" customHeight="1">
      <c r="A29" s="2" t="s">
        <v>105</v>
      </c>
      <c r="B29" s="24" t="s">
        <v>61</v>
      </c>
      <c r="C29" s="18">
        <v>0</v>
      </c>
    </row>
    <row r="30" spans="1:3" ht="23.25" customHeight="1">
      <c r="A30" s="3" t="s">
        <v>112</v>
      </c>
      <c r="B30" s="24" t="s">
        <v>113</v>
      </c>
      <c r="C30" s="18">
        <v>67.61</v>
      </c>
    </row>
    <row r="31" spans="1:3" ht="23.25" customHeight="1">
      <c r="A31" s="2" t="s">
        <v>54</v>
      </c>
      <c r="B31" s="24" t="s">
        <v>114</v>
      </c>
      <c r="C31" s="18">
        <v>88.17</v>
      </c>
    </row>
    <row r="32" spans="1:4" ht="28.5" customHeight="1">
      <c r="A32" s="35" t="s">
        <v>56</v>
      </c>
      <c r="B32" s="21" t="s">
        <v>58</v>
      </c>
      <c r="C32" s="28">
        <f>C33</f>
        <v>59838.219999999994</v>
      </c>
      <c r="D32" s="29"/>
    </row>
    <row r="33" spans="1:3" ht="30.75" customHeight="1">
      <c r="A33" s="30" t="s">
        <v>56</v>
      </c>
      <c r="B33" s="9" t="s">
        <v>23</v>
      </c>
      <c r="C33" s="19">
        <f>C36+C46+C49+C34+C35</f>
        <v>59838.219999999994</v>
      </c>
    </row>
    <row r="34" spans="1:4" ht="30" customHeight="1">
      <c r="A34" s="2" t="s">
        <v>57</v>
      </c>
      <c r="B34" s="9" t="s">
        <v>30</v>
      </c>
      <c r="C34" s="16">
        <v>19255.5</v>
      </c>
      <c r="D34" s="29"/>
    </row>
    <row r="35" spans="1:3" ht="30" customHeight="1">
      <c r="A35" s="2" t="s">
        <v>100</v>
      </c>
      <c r="B35" s="9" t="s">
        <v>31</v>
      </c>
      <c r="C35" s="16">
        <v>6118.2</v>
      </c>
    </row>
    <row r="36" spans="1:4" ht="33.75" customHeight="1">
      <c r="A36" s="3" t="s">
        <v>67</v>
      </c>
      <c r="B36" s="24" t="s">
        <v>1</v>
      </c>
      <c r="C36" s="15">
        <f>C38+C37</f>
        <v>30143.3</v>
      </c>
      <c r="D36" s="29"/>
    </row>
    <row r="37" spans="1:3" ht="30" customHeight="1">
      <c r="A37" s="3" t="s">
        <v>97</v>
      </c>
      <c r="B37" s="24" t="s">
        <v>107</v>
      </c>
      <c r="C37" s="18">
        <v>8000</v>
      </c>
    </row>
    <row r="38" spans="1:3" ht="22.5" customHeight="1">
      <c r="A38" s="3" t="s">
        <v>75</v>
      </c>
      <c r="B38" s="24" t="s">
        <v>5</v>
      </c>
      <c r="C38" s="18">
        <f>SUM(C39:C45)</f>
        <v>22143.3</v>
      </c>
    </row>
    <row r="39" spans="1:3" ht="14.25">
      <c r="A39" s="2" t="s">
        <v>75</v>
      </c>
      <c r="B39" s="9" t="s">
        <v>70</v>
      </c>
      <c r="C39" s="16">
        <f>347.8-20.58</f>
        <v>327.22</v>
      </c>
    </row>
    <row r="40" spans="1:3" ht="14.25">
      <c r="A40" s="2" t="s">
        <v>75</v>
      </c>
      <c r="B40" s="9" t="s">
        <v>71</v>
      </c>
      <c r="C40" s="16">
        <f>3035-16.5+284.1+294.8</f>
        <v>3597.4</v>
      </c>
    </row>
    <row r="41" spans="1:3" ht="14.25">
      <c r="A41" s="2" t="s">
        <v>75</v>
      </c>
      <c r="B41" s="9" t="s">
        <v>72</v>
      </c>
      <c r="C41" s="16">
        <f>1050.4-5.25</f>
        <v>1045.15</v>
      </c>
    </row>
    <row r="42" spans="1:3" ht="14.25">
      <c r="A42" s="2" t="s">
        <v>75</v>
      </c>
      <c r="B42" s="9" t="s">
        <v>104</v>
      </c>
      <c r="C42" s="16">
        <v>6700</v>
      </c>
    </row>
    <row r="43" spans="1:3" ht="14.25">
      <c r="A43" s="2" t="s">
        <v>75</v>
      </c>
      <c r="B43" s="9" t="s">
        <v>76</v>
      </c>
      <c r="C43" s="16">
        <v>856.7</v>
      </c>
    </row>
    <row r="44" spans="1:3" ht="14.25">
      <c r="A44" s="2" t="s">
        <v>75</v>
      </c>
      <c r="B44" s="9" t="s">
        <v>91</v>
      </c>
      <c r="C44" s="16">
        <v>1800</v>
      </c>
    </row>
    <row r="45" spans="1:3" ht="14.25">
      <c r="A45" s="2" t="s">
        <v>75</v>
      </c>
      <c r="B45" s="9" t="s">
        <v>108</v>
      </c>
      <c r="C45" s="16">
        <f>8998.05-1181.22</f>
        <v>7816.829999999999</v>
      </c>
    </row>
    <row r="46" spans="1:3" ht="31.5" customHeight="1">
      <c r="A46" s="3" t="s">
        <v>66</v>
      </c>
      <c r="B46" s="24" t="s">
        <v>2</v>
      </c>
      <c r="C46" s="15">
        <f>C47+C48</f>
        <v>318.12</v>
      </c>
    </row>
    <row r="47" spans="1:3" ht="42.75" customHeight="1">
      <c r="A47" s="2" t="s">
        <v>63</v>
      </c>
      <c r="B47" s="9" t="s">
        <v>3</v>
      </c>
      <c r="C47" s="16">
        <f>299.6+15</f>
        <v>314.6</v>
      </c>
    </row>
    <row r="48" spans="1:3" ht="33" customHeight="1">
      <c r="A48" s="2" t="s">
        <v>64</v>
      </c>
      <c r="B48" s="9" t="s">
        <v>4</v>
      </c>
      <c r="C48" s="16">
        <v>3.52</v>
      </c>
    </row>
    <row r="49" spans="1:4" ht="22.5" customHeight="1">
      <c r="A49" s="3" t="s">
        <v>68</v>
      </c>
      <c r="B49" s="24" t="s">
        <v>16</v>
      </c>
      <c r="C49" s="14">
        <f>C50</f>
        <v>4003.1</v>
      </c>
      <c r="D49" s="29"/>
    </row>
    <row r="50" spans="1:3" ht="36" customHeight="1">
      <c r="A50" s="3" t="s">
        <v>65</v>
      </c>
      <c r="B50" s="24" t="s">
        <v>9</v>
      </c>
      <c r="C50" s="18">
        <f>SUM(C51:C54)</f>
        <v>4003.1</v>
      </c>
    </row>
    <row r="51" spans="1:3" ht="26.25">
      <c r="A51" s="2" t="s">
        <v>65</v>
      </c>
      <c r="B51" s="9" t="s">
        <v>85</v>
      </c>
      <c r="C51" s="16">
        <v>3237.7</v>
      </c>
    </row>
    <row r="52" spans="1:3" ht="26.25">
      <c r="A52" s="2" t="s">
        <v>65</v>
      </c>
      <c r="B52" s="9" t="s">
        <v>87</v>
      </c>
      <c r="C52" s="16">
        <f>30+568.82</f>
        <v>598.82</v>
      </c>
    </row>
    <row r="53" spans="1:3" ht="26.25">
      <c r="A53" s="2" t="s">
        <v>65</v>
      </c>
      <c r="B53" s="9" t="s">
        <v>88</v>
      </c>
      <c r="C53" s="16">
        <v>55.6</v>
      </c>
    </row>
    <row r="54" spans="1:3" ht="26.25">
      <c r="A54" s="31" t="s">
        <v>65</v>
      </c>
      <c r="B54" s="9" t="s">
        <v>95</v>
      </c>
      <c r="C54" s="16">
        <v>110.98</v>
      </c>
    </row>
    <row r="55" spans="1:3" ht="25.5" customHeight="1">
      <c r="A55" s="34"/>
      <c r="B55" s="33" t="s">
        <v>22</v>
      </c>
      <c r="C55" s="17">
        <f>C9+C32</f>
        <v>87907.893</v>
      </c>
    </row>
    <row r="56" ht="52.5" customHeight="1">
      <c r="A56" s="32"/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workbookViewId="0" topLeftCell="A1">
      <selection activeCell="B4" sqref="B4:D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4.25">
      <c r="B1" s="36" t="s">
        <v>69</v>
      </c>
      <c r="C1" s="36"/>
      <c r="D1" s="36"/>
    </row>
    <row r="2" spans="2:4" ht="14.25">
      <c r="B2" s="37" t="s">
        <v>28</v>
      </c>
      <c r="C2" s="37"/>
      <c r="D2" s="37"/>
    </row>
    <row r="3" spans="2:4" ht="14.25">
      <c r="B3" s="37" t="s">
        <v>29</v>
      </c>
      <c r="C3" s="37"/>
      <c r="D3" s="37"/>
    </row>
    <row r="4" spans="1:4" ht="14.25">
      <c r="A4" s="7"/>
      <c r="B4" s="37" t="s">
        <v>117</v>
      </c>
      <c r="C4" s="37"/>
      <c r="D4" s="37"/>
    </row>
    <row r="5" ht="8.25" customHeight="1">
      <c r="B5" s="8"/>
    </row>
    <row r="6" spans="1:4" ht="26.25" customHeight="1">
      <c r="A6" s="38" t="s">
        <v>27</v>
      </c>
      <c r="B6" s="38"/>
      <c r="C6" s="38"/>
      <c r="D6" s="38"/>
    </row>
    <row r="7" spans="1:4" ht="20.25" customHeight="1">
      <c r="A7" s="38" t="s">
        <v>101</v>
      </c>
      <c r="B7" s="38"/>
      <c r="C7" s="38"/>
      <c r="D7" s="38"/>
    </row>
    <row r="8" spans="1:2" ht="19.5" customHeight="1">
      <c r="A8" s="39"/>
      <c r="B8" s="39"/>
    </row>
    <row r="9" spans="1:4" ht="42" customHeight="1">
      <c r="A9" s="6" t="s">
        <v>33</v>
      </c>
      <c r="B9" s="10" t="s">
        <v>34</v>
      </c>
      <c r="C9" s="6" t="s">
        <v>94</v>
      </c>
      <c r="D9" s="6" t="s">
        <v>102</v>
      </c>
    </row>
    <row r="10" spans="1:4" ht="23.25" customHeight="1">
      <c r="A10" s="5"/>
      <c r="B10" s="23" t="s">
        <v>13</v>
      </c>
      <c r="C10" s="13">
        <f>C11+C21</f>
        <v>21830</v>
      </c>
      <c r="D10" s="13">
        <f>D11+D21</f>
        <v>22230</v>
      </c>
    </row>
    <row r="11" spans="1:4" ht="21.75" customHeight="1">
      <c r="A11" s="4"/>
      <c r="B11" s="22" t="s">
        <v>26</v>
      </c>
      <c r="C11" s="13">
        <f>C13+C15+C19+C20+C16</f>
        <v>21200</v>
      </c>
      <c r="D11" s="13">
        <f>D13+D15+D19+D20+D16</f>
        <v>21600</v>
      </c>
    </row>
    <row r="12" spans="1:4" ht="21" customHeight="1">
      <c r="A12" s="3" t="s">
        <v>37</v>
      </c>
      <c r="B12" s="25" t="s">
        <v>36</v>
      </c>
      <c r="C12" s="26">
        <f>C13</f>
        <v>3400</v>
      </c>
      <c r="D12" s="26">
        <f>D13</f>
        <v>3600</v>
      </c>
    </row>
    <row r="13" spans="1:4" ht="17.25" customHeight="1">
      <c r="A13" s="2" t="s">
        <v>35</v>
      </c>
      <c r="B13" s="9" t="s">
        <v>15</v>
      </c>
      <c r="C13" s="20">
        <v>3400</v>
      </c>
      <c r="D13" s="20">
        <v>3600</v>
      </c>
    </row>
    <row r="14" spans="1:4" ht="27" customHeight="1">
      <c r="A14" s="3" t="s">
        <v>39</v>
      </c>
      <c r="B14" s="24" t="s">
        <v>40</v>
      </c>
      <c r="C14" s="14">
        <f>C15</f>
        <v>4800</v>
      </c>
      <c r="D14" s="14">
        <f>D15</f>
        <v>5000</v>
      </c>
    </row>
    <row r="15" spans="1:4" ht="29.25" customHeight="1">
      <c r="A15" s="2" t="s">
        <v>38</v>
      </c>
      <c r="B15" s="9" t="s">
        <v>24</v>
      </c>
      <c r="C15" s="19">
        <v>4800</v>
      </c>
      <c r="D15" s="19">
        <v>5000</v>
      </c>
    </row>
    <row r="16" spans="1:4" ht="20.25" customHeight="1">
      <c r="A16" s="3" t="s">
        <v>41</v>
      </c>
      <c r="B16" s="24" t="s">
        <v>42</v>
      </c>
      <c r="C16" s="18">
        <f>C17</f>
        <v>0</v>
      </c>
      <c r="D16" s="18">
        <f>D17</f>
        <v>0</v>
      </c>
    </row>
    <row r="17" spans="1:4" ht="20.25" customHeight="1">
      <c r="A17" s="2" t="s">
        <v>45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43</v>
      </c>
      <c r="B18" s="24" t="s">
        <v>44</v>
      </c>
      <c r="C18" s="18">
        <f>C19+C20</f>
        <v>13000</v>
      </c>
      <c r="D18" s="18">
        <f>D19+D20</f>
        <v>13000</v>
      </c>
    </row>
    <row r="19" spans="1:4" ht="21" customHeight="1">
      <c r="A19" s="2" t="s">
        <v>46</v>
      </c>
      <c r="B19" s="9" t="s">
        <v>14</v>
      </c>
      <c r="C19" s="19">
        <v>1000</v>
      </c>
      <c r="D19" s="19">
        <v>1000</v>
      </c>
    </row>
    <row r="20" spans="1:4" ht="21" customHeight="1">
      <c r="A20" s="2" t="s">
        <v>47</v>
      </c>
      <c r="B20" s="9" t="s">
        <v>17</v>
      </c>
      <c r="C20" s="19">
        <v>12000</v>
      </c>
      <c r="D20" s="19">
        <v>12000</v>
      </c>
    </row>
    <row r="21" spans="1:4" ht="21" customHeight="1">
      <c r="A21" s="1"/>
      <c r="B21" s="22" t="s">
        <v>25</v>
      </c>
      <c r="C21" s="17">
        <f>C22+C25</f>
        <v>630</v>
      </c>
      <c r="D21" s="17">
        <f>D22+D25</f>
        <v>630</v>
      </c>
    </row>
    <row r="22" spans="1:4" ht="39">
      <c r="A22" s="27" t="s">
        <v>48</v>
      </c>
      <c r="B22" s="24" t="s">
        <v>21</v>
      </c>
      <c r="C22" s="15">
        <f>C23+C24</f>
        <v>630</v>
      </c>
      <c r="D22" s="15">
        <f>D23+D24</f>
        <v>630</v>
      </c>
    </row>
    <row r="23" spans="1:4" ht="33" customHeight="1">
      <c r="A23" s="2" t="s">
        <v>49</v>
      </c>
      <c r="B23" s="9" t="s">
        <v>19</v>
      </c>
      <c r="C23" s="16">
        <v>0</v>
      </c>
      <c r="D23" s="16">
        <v>0</v>
      </c>
    </row>
    <row r="24" spans="1:4" ht="74.25" customHeight="1">
      <c r="A24" s="2" t="s">
        <v>50</v>
      </c>
      <c r="B24" s="9" t="s">
        <v>6</v>
      </c>
      <c r="C24" s="16">
        <v>630</v>
      </c>
      <c r="D24" s="16">
        <v>630</v>
      </c>
    </row>
    <row r="25" spans="1:4" ht="28.5" customHeight="1">
      <c r="A25" s="3" t="s">
        <v>51</v>
      </c>
      <c r="B25" s="24" t="s">
        <v>20</v>
      </c>
      <c r="C25" s="15">
        <f>C26</f>
        <v>0</v>
      </c>
      <c r="D25" s="15">
        <f>D26</f>
        <v>0</v>
      </c>
    </row>
    <row r="26" spans="1:4" ht="33" customHeight="1">
      <c r="A26" s="2" t="s">
        <v>52</v>
      </c>
      <c r="B26" s="9" t="s">
        <v>10</v>
      </c>
      <c r="C26" s="16">
        <v>0</v>
      </c>
      <c r="D26" s="16">
        <v>0</v>
      </c>
    </row>
    <row r="27" spans="1:4" ht="26.25">
      <c r="A27" s="2" t="s">
        <v>62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60</v>
      </c>
      <c r="B28" s="24" t="s">
        <v>61</v>
      </c>
      <c r="C28" s="18">
        <v>0</v>
      </c>
      <c r="D28" s="18">
        <v>0</v>
      </c>
    </row>
    <row r="29" spans="1:4" ht="20.25" customHeight="1">
      <c r="A29" s="3" t="s">
        <v>55</v>
      </c>
      <c r="B29" s="24" t="s">
        <v>8</v>
      </c>
      <c r="C29" s="15">
        <f>C31</f>
        <v>0</v>
      </c>
      <c r="D29" s="15">
        <f>D31</f>
        <v>0</v>
      </c>
    </row>
    <row r="30" spans="1:4" ht="33.75" customHeight="1">
      <c r="A30" s="2" t="s">
        <v>53</v>
      </c>
      <c r="B30" s="9" t="s">
        <v>12</v>
      </c>
      <c r="C30" s="16">
        <v>0</v>
      </c>
      <c r="D30" s="16">
        <v>0</v>
      </c>
    </row>
    <row r="31" spans="1:4" ht="21" customHeight="1">
      <c r="A31" s="2" t="s">
        <v>54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56</v>
      </c>
      <c r="B32" s="21" t="s">
        <v>58</v>
      </c>
      <c r="C32" s="28">
        <f>C33</f>
        <v>39115.32</v>
      </c>
      <c r="D32" s="28">
        <f>D33</f>
        <v>35563.950000000004</v>
      </c>
    </row>
    <row r="33" spans="1:4" ht="33.75" customHeight="1">
      <c r="A33" s="2" t="s">
        <v>57</v>
      </c>
      <c r="B33" s="9" t="s">
        <v>23</v>
      </c>
      <c r="C33" s="19">
        <f>C36+C43+C46+C34+C35+C38</f>
        <v>39115.32</v>
      </c>
      <c r="D33" s="19">
        <f>D36+D43+D46+D34+D35</f>
        <v>35563.950000000004</v>
      </c>
    </row>
    <row r="34" spans="1:4" ht="30.75" customHeight="1">
      <c r="A34" s="2" t="s">
        <v>92</v>
      </c>
      <c r="B34" s="9" t="s">
        <v>30</v>
      </c>
      <c r="C34" s="16">
        <v>20111.1</v>
      </c>
      <c r="D34" s="16">
        <v>20933.7</v>
      </c>
    </row>
    <row r="35" spans="1:4" ht="32.25" customHeight="1">
      <c r="A35" s="2" t="s">
        <v>92</v>
      </c>
      <c r="B35" s="9" t="s">
        <v>31</v>
      </c>
      <c r="C35" s="16">
        <v>6150.1</v>
      </c>
      <c r="D35" s="16">
        <v>6186.8</v>
      </c>
    </row>
    <row r="36" spans="1:4" ht="32.25" customHeight="1">
      <c r="A36" s="3" t="s">
        <v>86</v>
      </c>
      <c r="B36" s="24" t="s">
        <v>1</v>
      </c>
      <c r="C36" s="15">
        <f>C37+C39+C40</f>
        <v>12522.1</v>
      </c>
      <c r="D36" s="15">
        <f>D37+D38+D39+D40</f>
        <v>8100.03</v>
      </c>
    </row>
    <row r="37" spans="1:4" ht="29.25" customHeight="1">
      <c r="A37" s="2" t="s">
        <v>73</v>
      </c>
      <c r="B37" s="9" t="s">
        <v>74</v>
      </c>
      <c r="C37" s="19">
        <v>0</v>
      </c>
      <c r="D37" s="19">
        <v>0</v>
      </c>
    </row>
    <row r="38" spans="1:4" ht="75" customHeight="1">
      <c r="A38" s="2" t="s">
        <v>79</v>
      </c>
      <c r="B38" s="9" t="s">
        <v>0</v>
      </c>
      <c r="C38" s="16">
        <v>0</v>
      </c>
      <c r="D38" s="16">
        <v>4329.73</v>
      </c>
    </row>
    <row r="39" spans="1:4" ht="37.5" customHeight="1">
      <c r="A39" s="3" t="s">
        <v>97</v>
      </c>
      <c r="B39" s="24" t="s">
        <v>115</v>
      </c>
      <c r="C39" s="18">
        <v>8000</v>
      </c>
      <c r="D39" s="18">
        <v>0</v>
      </c>
    </row>
    <row r="40" spans="1:4" ht="26.25" customHeight="1">
      <c r="A40" s="3" t="s">
        <v>75</v>
      </c>
      <c r="B40" s="24" t="s">
        <v>5</v>
      </c>
      <c r="C40" s="18">
        <f>SUM(C41:C42)</f>
        <v>4522.1</v>
      </c>
      <c r="D40" s="18">
        <f>SUM(D41:D42)</f>
        <v>3770.3</v>
      </c>
    </row>
    <row r="41" spans="1:4" ht="34.5" customHeight="1">
      <c r="A41" s="2" t="s">
        <v>75</v>
      </c>
      <c r="B41" s="9" t="s">
        <v>103</v>
      </c>
      <c r="C41" s="16">
        <f>3035-16.5</f>
        <v>3018.5</v>
      </c>
      <c r="D41" s="16">
        <f>3035-16.5</f>
        <v>3018.5</v>
      </c>
    </row>
    <row r="42" spans="1:4" ht="25.5" customHeight="1">
      <c r="A42" s="2" t="s">
        <v>75</v>
      </c>
      <c r="B42" s="9" t="s">
        <v>93</v>
      </c>
      <c r="C42" s="16">
        <v>1503.6</v>
      </c>
      <c r="D42" s="16">
        <v>751.8</v>
      </c>
    </row>
    <row r="43" spans="1:4" ht="30" customHeight="1">
      <c r="A43" s="3" t="s">
        <v>80</v>
      </c>
      <c r="B43" s="24" t="s">
        <v>2</v>
      </c>
      <c r="C43" s="15">
        <f>C44+C45</f>
        <v>332.02</v>
      </c>
      <c r="D43" s="15">
        <f>D44+D45</f>
        <v>343.41999999999996</v>
      </c>
    </row>
    <row r="44" spans="1:4" ht="47.25" customHeight="1">
      <c r="A44" s="2" t="s">
        <v>81</v>
      </c>
      <c r="B44" s="9" t="s">
        <v>3</v>
      </c>
      <c r="C44" s="16">
        <f>309.9+18.6</f>
        <v>328.5</v>
      </c>
      <c r="D44" s="16">
        <v>339.9</v>
      </c>
    </row>
    <row r="45" spans="1:4" ht="31.5" customHeight="1">
      <c r="A45" s="2" t="s">
        <v>82</v>
      </c>
      <c r="B45" s="9" t="s">
        <v>4</v>
      </c>
      <c r="C45" s="16">
        <v>3.52</v>
      </c>
      <c r="D45" s="16">
        <v>3.52</v>
      </c>
    </row>
    <row r="46" spans="1:4" ht="22.5" customHeight="1">
      <c r="A46" s="3" t="s">
        <v>83</v>
      </c>
      <c r="B46" s="24" t="s">
        <v>16</v>
      </c>
      <c r="C46" s="14">
        <f>SUM(C47:C48)</f>
        <v>0</v>
      </c>
      <c r="D46" s="14">
        <f>SUM(D47:D48)</f>
        <v>0</v>
      </c>
    </row>
    <row r="47" spans="1:4" ht="26.25">
      <c r="A47" s="2" t="s">
        <v>84</v>
      </c>
      <c r="B47" s="9" t="s">
        <v>9</v>
      </c>
      <c r="C47" s="16">
        <v>0</v>
      </c>
      <c r="D47" s="16">
        <v>0</v>
      </c>
    </row>
    <row r="48" spans="1:4" ht="26.25">
      <c r="A48" s="2" t="s">
        <v>84</v>
      </c>
      <c r="B48" s="9" t="s">
        <v>89</v>
      </c>
      <c r="C48" s="16">
        <v>0</v>
      </c>
      <c r="D48" s="16">
        <v>0</v>
      </c>
    </row>
    <row r="49" spans="1:4" ht="24" customHeight="1">
      <c r="A49" s="1"/>
      <c r="B49" s="12" t="s">
        <v>22</v>
      </c>
      <c r="C49" s="17">
        <f>C10+C32</f>
        <v>60945.32</v>
      </c>
      <c r="D49" s="17">
        <f>D10+D32</f>
        <v>57793.950000000004</v>
      </c>
    </row>
    <row r="50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allod</cp:lastModifiedBy>
  <cp:lastPrinted>2023-12-26T08:35:43Z</cp:lastPrinted>
  <dcterms:created xsi:type="dcterms:W3CDTF">2015-07-21T13:23:07Z</dcterms:created>
  <dcterms:modified xsi:type="dcterms:W3CDTF">2023-12-26T08:37:15Z</dcterms:modified>
  <cp:category/>
  <cp:version/>
  <cp:contentType/>
  <cp:contentStatus/>
</cp:coreProperties>
</file>