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<sst xmlns="http://schemas.openxmlformats.org/spreadsheetml/2006/main" count="138" uniqueCount="71">
  <si>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</si>
  <si>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</si>
  <si>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</si>
  <si>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</si>
  <si>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</si>
  <si>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</si>
  <si>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</si>
  <si>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</si>
  <si>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</si>
  <si>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</si>
  <si>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</si>
  <si>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</si>
  <si>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</si>
  <si>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</si>
  <si>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</si>
  <si>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</si>
  <si>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</si>
  <si>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</si>
  <si>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</si>
  <si>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</si>
  <si>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</si>
  <si>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</si>
  <si>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</si>
  <si>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</si>
  <si>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</si>
  <si>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</si>
  <si>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</si>
  <si>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</si>
  <si>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</si>
  <si>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</si>
  <si>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</si>
  <si>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</si>
  <si>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</si>
  <si>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</si>
  <si>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</si>
  <si>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</si>
  <si>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</si>
  <si>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</si>
  <si>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</si>
  <si>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</si>
  <si>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</si>
  <si>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</si>
  <si>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</si>
  <si>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</si>
  <si>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</si>
  <si>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</si>
  <si>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</si>
  <si>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</si>
  <si>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</si>
  <si>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</si>
  <si>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</si>
  <si>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</si>
  <si>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</si>
  <si>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</si>
  <si>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</si>
  <si>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</si>
  <si>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</si>
  <si>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</si>
  <si>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</si>
  <si>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</si>
  <si>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</si>
  <si>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</si>
  <si>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</si>
  <si>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расходов бюджета Кобринского сельского поселения на 2014 год</t>
  </si>
  <si>
    <t>Бюджет на 2014 г.  тыс.руб.</t>
  </si>
  <si>
    <t>Обеспечение проведения выборов и референдумов</t>
  </si>
  <si>
    <t>Бюджет на 2014 год перв.  тыс.руб.</t>
  </si>
  <si>
    <t>Бюджет на 2015 г.  тыс.руб.</t>
  </si>
  <si>
    <t>%</t>
  </si>
  <si>
    <t xml:space="preserve">к /Решению Совета депутатов </t>
  </si>
  <si>
    <t>№  61   от 25.12.2014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</si>
</sst>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3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3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6" t="s">
        <v>48</v>
      </c>
      <c r="C4" s="36"/>
      <c r="D4" s="36"/>
    </row>
    <row r="5" spans="1:4" ht="12.75" customHeight="1">
      <c r="A5" s="2"/>
      <c r="B5" s="37" t="s">
        <v>49</v>
      </c>
      <c r="C5" s="37"/>
      <c r="D5" s="37"/>
    </row>
    <row r="6" spans="1:4" ht="12.75" customHeight="1">
      <c r="A6" s="2"/>
      <c r="B6" s="37" t="s">
        <v>50</v>
      </c>
      <c r="C6" s="37"/>
      <c r="D6" s="37"/>
    </row>
    <row r="7" spans="1:4" ht="12.75" customHeight="1">
      <c r="A7" s="2"/>
      <c r="B7" s="37" t="s">
        <v>70</v>
      </c>
      <c r="C7" s="37"/>
      <c r="D7" s="37"/>
    </row>
    <row r="8" spans="1:4" ht="12.75" customHeight="1">
      <c r="A8" s="2"/>
      <c r="B8" s="38"/>
      <c r="C8" s="38"/>
      <c r="D8" s="22"/>
    </row>
    <row r="9" spans="1:4" ht="12.75">
      <c r="A9" s="2"/>
      <c r="B9" s="39"/>
      <c r="C9" s="39"/>
      <c r="D9" s="22"/>
    </row>
    <row r="10" spans="1:4" ht="15.75">
      <c r="A10" s="29" t="s">
        <v>37</v>
      </c>
      <c r="B10" s="29"/>
      <c r="C10" s="29"/>
      <c r="D10" s="29"/>
    </row>
    <row r="11" spans="1:4" ht="14.25">
      <c r="A11" s="30" t="s">
        <v>63</v>
      </c>
      <c r="B11" s="30"/>
      <c r="C11" s="30"/>
      <c r="D11" s="30"/>
    </row>
    <row r="12" spans="1:4" ht="14.25">
      <c r="A12" s="30"/>
      <c r="B12" s="30"/>
      <c r="C12" s="30"/>
      <c r="D12" s="30"/>
    </row>
    <row r="13" spans="1:4" ht="15.75">
      <c r="A13" s="31"/>
      <c r="B13" s="31"/>
      <c r="C13" s="31"/>
      <c r="D13" s="31"/>
    </row>
    <row r="14" spans="1:4" ht="12.75" customHeight="1">
      <c r="A14" s="32" t="s">
        <v>0</v>
      </c>
      <c r="B14" s="32" t="s">
        <v>1</v>
      </c>
      <c r="C14" s="32" t="s">
        <v>2</v>
      </c>
      <c r="D14" s="35" t="s">
        <v>67</v>
      </c>
    </row>
    <row r="15" spans="1:4" ht="12.75">
      <c r="A15" s="33"/>
      <c r="B15" s="33"/>
      <c r="C15" s="33"/>
      <c r="D15" s="35"/>
    </row>
    <row r="16" spans="1:4" ht="25.5" customHeight="1">
      <c r="A16" s="34"/>
      <c r="B16" s="34"/>
      <c r="C16" s="34"/>
      <c r="D16" s="35"/>
    </row>
    <row r="17" spans="1:4" ht="12.75">
      <c r="A17" s="4" t="s">
        <v>3</v>
      </c>
      <c r="B17" s="14" t="s">
        <v>4</v>
      </c>
      <c r="C17" s="14"/>
      <c r="D17" s="15">
        <f>SUM(D18:D22)</f>
        <v>10786.1</v>
      </c>
    </row>
    <row r="18" spans="1:4" ht="26.25" customHeight="1">
      <c r="A18" s="5" t="s">
        <v>5</v>
      </c>
      <c r="B18" s="14"/>
      <c r="C18" s="16" t="s">
        <v>6</v>
      </c>
      <c r="D18" s="23">
        <v>461.1</v>
      </c>
    </row>
    <row r="19" spans="1:4" ht="14.25" customHeight="1">
      <c r="A19" s="6" t="s">
        <v>7</v>
      </c>
      <c r="B19" s="17"/>
      <c r="C19" s="18" t="s">
        <v>8</v>
      </c>
      <c r="D19" s="23">
        <v>9125</v>
      </c>
    </row>
    <row r="20" spans="1:4" ht="14.25" customHeight="1">
      <c r="A20" s="7" t="s">
        <v>65</v>
      </c>
      <c r="B20" s="13"/>
      <c r="C20" s="19" t="s">
        <v>42</v>
      </c>
      <c r="D20" s="23">
        <v>0</v>
      </c>
    </row>
    <row r="21" spans="1:4" ht="12.75">
      <c r="A21" s="7" t="s">
        <v>9</v>
      </c>
      <c r="B21" s="13"/>
      <c r="C21" s="19" t="s">
        <v>57</v>
      </c>
      <c r="D21" s="23">
        <v>300</v>
      </c>
    </row>
    <row r="22" spans="1:4" ht="13.5" customHeight="1">
      <c r="A22" s="7" t="s">
        <v>47</v>
      </c>
      <c r="B22" s="13"/>
      <c r="C22" s="19" t="s">
        <v>58</v>
      </c>
      <c r="D22" s="23">
        <v>900</v>
      </c>
    </row>
    <row r="23" spans="1:4" ht="15" customHeight="1">
      <c r="A23" s="8" t="s">
        <v>10</v>
      </c>
      <c r="B23" s="20" t="s">
        <v>29</v>
      </c>
      <c r="C23" s="18"/>
      <c r="D23" s="15">
        <f>D24</f>
        <v>339.8</v>
      </c>
    </row>
    <row r="24" spans="1:4" ht="18" customHeight="1">
      <c r="A24" s="6" t="s">
        <v>11</v>
      </c>
      <c r="B24" s="17"/>
      <c r="C24" s="18" t="s">
        <v>36</v>
      </c>
      <c r="D24" s="23">
        <v>339.8</v>
      </c>
    </row>
    <row r="25" spans="1:4" ht="18.75" customHeight="1">
      <c r="A25" s="4" t="s">
        <v>12</v>
      </c>
      <c r="B25" s="14" t="s">
        <v>13</v>
      </c>
      <c r="C25" s="14"/>
      <c r="D25" s="15">
        <f>SUM(D26:D28)</f>
        <v>270</v>
      </c>
    </row>
    <row r="26" spans="1:4" ht="27.75" customHeight="1">
      <c r="A26" s="6" t="s">
        <v>14</v>
      </c>
      <c r="B26" s="17"/>
      <c r="C26" s="18" t="s">
        <v>15</v>
      </c>
      <c r="D26" s="23">
        <v>100</v>
      </c>
    </row>
    <row r="27" spans="1:4" ht="18" customHeight="1">
      <c r="A27" s="6" t="s">
        <v>16</v>
      </c>
      <c r="B27" s="17"/>
      <c r="C27" s="18" t="s">
        <v>17</v>
      </c>
      <c r="D27" s="23">
        <v>150</v>
      </c>
    </row>
    <row r="28" spans="1:4" ht="26.25" customHeight="1">
      <c r="A28" s="6" t="s">
        <v>59</v>
      </c>
      <c r="B28" s="17"/>
      <c r="C28" s="18" t="s">
        <v>60</v>
      </c>
      <c r="D28" s="23">
        <v>20</v>
      </c>
    </row>
    <row r="29" spans="1:4" ht="15" customHeight="1">
      <c r="A29" s="4" t="s">
        <v>30</v>
      </c>
      <c r="B29" s="14" t="s">
        <v>31</v>
      </c>
      <c r="C29" s="18"/>
      <c r="D29" s="15">
        <f>SUM(D30:D33)</f>
        <v>3868.9</v>
      </c>
    </row>
    <row r="30" spans="1:4" ht="18" customHeight="1">
      <c r="A30" s="12" t="s">
        <v>3</v>
      </c>
      <c r="B30" s="14"/>
      <c r="C30" s="18" t="s">
        <v>46</v>
      </c>
      <c r="D30" s="23">
        <v>60</v>
      </c>
    </row>
    <row r="31" spans="1:4" ht="15.75" customHeight="1">
      <c r="A31" s="6" t="s">
        <v>62</v>
      </c>
      <c r="B31" s="17"/>
      <c r="C31" s="18" t="s">
        <v>61</v>
      </c>
      <c r="D31" s="23">
        <v>3378.6</v>
      </c>
    </row>
    <row r="32" spans="1:4" ht="15.75" customHeight="1">
      <c r="A32" s="6" t="s">
        <v>51</v>
      </c>
      <c r="B32" s="17"/>
      <c r="C32" s="18" t="s">
        <v>52</v>
      </c>
      <c r="D32" s="23">
        <v>270</v>
      </c>
    </row>
    <row r="33" spans="1:4" ht="15.75" customHeight="1">
      <c r="A33" s="6" t="s">
        <v>40</v>
      </c>
      <c r="B33" s="17"/>
      <c r="C33" s="18" t="s">
        <v>41</v>
      </c>
      <c r="D33" s="23">
        <v>160.3</v>
      </c>
    </row>
    <row r="34" spans="1:4" ht="15.75" customHeight="1">
      <c r="A34" s="4" t="s">
        <v>18</v>
      </c>
      <c r="B34" s="14" t="s">
        <v>19</v>
      </c>
      <c r="C34" s="14"/>
      <c r="D34" s="15">
        <f>D35+D36+D37</f>
        <v>9031.2</v>
      </c>
    </row>
    <row r="35" spans="1:4" ht="12.75">
      <c r="A35" s="6" t="s">
        <v>20</v>
      </c>
      <c r="B35" s="17"/>
      <c r="C35" s="18" t="s">
        <v>21</v>
      </c>
      <c r="D35" s="23">
        <v>1800</v>
      </c>
    </row>
    <row r="36" spans="1:4" ht="12.75">
      <c r="A36" s="6" t="s">
        <v>22</v>
      </c>
      <c r="B36" s="17"/>
      <c r="C36" s="18" t="s">
        <v>23</v>
      </c>
      <c r="D36" s="23">
        <v>1650</v>
      </c>
    </row>
    <row r="37" spans="1:4" ht="15" customHeight="1">
      <c r="A37" s="6" t="s">
        <v>38</v>
      </c>
      <c r="B37" s="17"/>
      <c r="C37" s="18" t="s">
        <v>39</v>
      </c>
      <c r="D37" s="23">
        <v>5581.2</v>
      </c>
    </row>
    <row r="38" spans="1:4" ht="15.75" customHeight="1">
      <c r="A38" s="4" t="s">
        <v>32</v>
      </c>
      <c r="B38" s="14" t="s">
        <v>33</v>
      </c>
      <c r="C38" s="18"/>
      <c r="D38" s="15">
        <f>D39</f>
        <v>166.12</v>
      </c>
    </row>
    <row r="39" spans="1:4" ht="18" customHeight="1">
      <c r="A39" s="6" t="s">
        <v>34</v>
      </c>
      <c r="B39" s="17"/>
      <c r="C39" s="18" t="s">
        <v>35</v>
      </c>
      <c r="D39" s="23">
        <v>166.12</v>
      </c>
    </row>
    <row r="40" spans="1:4" ht="17.25" customHeight="1">
      <c r="A40" s="4" t="s">
        <v>24</v>
      </c>
      <c r="B40" s="14" t="s">
        <v>25</v>
      </c>
      <c r="C40" s="14"/>
      <c r="D40" s="15">
        <f>D41</f>
        <v>7130</v>
      </c>
    </row>
    <row r="41" spans="1:4" ht="15.75" customHeight="1">
      <c r="A41" s="6" t="s">
        <v>26</v>
      </c>
      <c r="B41" s="17"/>
      <c r="C41" s="18" t="s">
        <v>27</v>
      </c>
      <c r="D41" s="23">
        <v>7130</v>
      </c>
    </row>
    <row r="42" spans="1:4" ht="12.75">
      <c r="A42" s="4" t="s">
        <v>43</v>
      </c>
      <c r="B42" s="21">
        <v>1000</v>
      </c>
      <c r="C42" s="14"/>
      <c r="D42" s="24">
        <f>D43</f>
        <v>750</v>
      </c>
    </row>
    <row r="43" spans="1:4" ht="12.75">
      <c r="A43" s="6" t="s">
        <v>44</v>
      </c>
      <c r="B43" s="17"/>
      <c r="C43" s="18" t="s">
        <v>45</v>
      </c>
      <c r="D43" s="23">
        <v>750</v>
      </c>
    </row>
    <row r="44" spans="1:4" ht="12.75">
      <c r="A44" s="4" t="s">
        <v>55</v>
      </c>
      <c r="B44" s="14" t="s">
        <v>53</v>
      </c>
      <c r="C44" s="14"/>
      <c r="D44" s="15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23">
        <v>200</v>
      </c>
    </row>
    <row r="46" spans="1:4" ht="17.25" customHeight="1">
      <c r="A46" s="9" t="s">
        <v>28</v>
      </c>
      <c r="B46" s="21"/>
      <c r="C46" s="21"/>
      <c r="D46" s="15">
        <f>D17+D23+D25+D29+D34+D40+D44+D38+D42</f>
        <v>32542.12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8:C8"/>
    <mergeCell ref="B9:C9"/>
    <mergeCell ref="B4:D4"/>
    <mergeCell ref="B5:D5"/>
    <mergeCell ref="B6:D6"/>
    <mergeCell ref="B7:D7"/>
    <mergeCell ref="A14:A16"/>
    <mergeCell ref="B14:B16"/>
    <mergeCell ref="C14:C16"/>
    <mergeCell ref="D14:D16"/>
    <mergeCell ref="A10:D10"/>
    <mergeCell ref="A11:D11"/>
    <mergeCell ref="A12:D12"/>
    <mergeCell ref="A13:D1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6">
      <selection activeCell="F46" sqref="F46"/>
    </sheetView>
  </sheetViews>
  <sheetFormatPr defaultColWidth="9.00390625" defaultRowHeight="12.75"/>
  <cols>
    <col min="1" max="1" width="49.375" style="0" customWidth="1"/>
    <col min="2" max="2" width="7.875" style="0" customWidth="1"/>
    <col min="3" max="3" width="9.875" style="0" customWidth="1"/>
    <col min="5" max="6" width="8.875" style="0" customWidth="1"/>
    <col min="7" max="7" width="6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6" t="s">
        <v>48</v>
      </c>
      <c r="C4" s="36"/>
      <c r="D4" s="36"/>
      <c r="E4" s="36"/>
      <c r="F4" s="36"/>
    </row>
    <row r="5" spans="1:6" ht="12.75" customHeight="1">
      <c r="A5" s="2"/>
      <c r="B5" s="37" t="s">
        <v>69</v>
      </c>
      <c r="C5" s="37"/>
      <c r="D5" s="37"/>
      <c r="E5" s="37"/>
      <c r="F5" s="37"/>
    </row>
    <row r="6" spans="1:6" ht="12.75" customHeight="1">
      <c r="A6" s="2"/>
      <c r="B6" s="37" t="s">
        <v>50</v>
      </c>
      <c r="C6" s="37"/>
      <c r="D6" s="37"/>
      <c r="E6" s="37"/>
      <c r="F6" s="37"/>
    </row>
    <row r="7" spans="1:6" ht="12.75" customHeight="1">
      <c r="A7" s="2"/>
      <c r="B7" s="37"/>
      <c r="C7" s="37"/>
      <c r="D7" s="37"/>
      <c r="E7" s="37"/>
      <c r="F7" s="37"/>
    </row>
    <row r="8" spans="1:6" ht="12.75" customHeight="1">
      <c r="A8" s="2"/>
      <c r="B8" s="38"/>
      <c r="C8" s="38"/>
      <c r="D8" s="25"/>
      <c r="E8" s="22"/>
      <c r="F8" s="22"/>
    </row>
    <row r="9" spans="1:6" ht="12.75">
      <c r="A9" s="2"/>
      <c r="B9" s="39"/>
      <c r="C9" s="39"/>
      <c r="D9" s="11"/>
      <c r="E9" s="22"/>
      <c r="F9" s="22"/>
    </row>
    <row r="10" spans="1:6" ht="15.75">
      <c r="A10" s="29" t="s">
        <v>37</v>
      </c>
      <c r="B10" s="29"/>
      <c r="C10" s="29"/>
      <c r="D10" s="29"/>
      <c r="E10" s="29"/>
      <c r="F10" s="29"/>
    </row>
    <row r="11" spans="1:6" ht="14.25">
      <c r="A11" s="30" t="s">
        <v>63</v>
      </c>
      <c r="B11" s="30"/>
      <c r="C11" s="30"/>
      <c r="D11" s="30"/>
      <c r="E11" s="30"/>
      <c r="F11" s="30"/>
    </row>
    <row r="12" spans="1:6" ht="14.25">
      <c r="A12" s="30"/>
      <c r="B12" s="30"/>
      <c r="C12" s="30"/>
      <c r="D12" s="30"/>
      <c r="E12" s="30"/>
      <c r="F12" s="30"/>
    </row>
    <row r="13" spans="1:6" ht="15.75">
      <c r="A13" s="31"/>
      <c r="B13" s="31"/>
      <c r="C13" s="31"/>
      <c r="D13" s="31"/>
      <c r="E13" s="31"/>
      <c r="F13" s="31"/>
    </row>
    <row r="14" spans="1:7" ht="12.75" customHeight="1">
      <c r="A14" s="32" t="s">
        <v>0</v>
      </c>
      <c r="B14" s="32" t="s">
        <v>1</v>
      </c>
      <c r="C14" s="32" t="s">
        <v>2</v>
      </c>
      <c r="D14" s="32" t="s">
        <v>66</v>
      </c>
      <c r="E14" s="35" t="s">
        <v>64</v>
      </c>
      <c r="F14" s="35" t="s">
        <v>67</v>
      </c>
      <c r="G14" s="35" t="s">
        <v>68</v>
      </c>
    </row>
    <row r="15" spans="1:7" ht="12.75">
      <c r="A15" s="33"/>
      <c r="B15" s="33"/>
      <c r="C15" s="33"/>
      <c r="D15" s="33"/>
      <c r="E15" s="35"/>
      <c r="F15" s="35"/>
      <c r="G15" s="35"/>
    </row>
    <row r="16" spans="1:7" ht="28.5" customHeight="1">
      <c r="A16" s="34"/>
      <c r="B16" s="34"/>
      <c r="C16" s="34"/>
      <c r="D16" s="34"/>
      <c r="E16" s="35"/>
      <c r="F16" s="35"/>
      <c r="G16" s="35"/>
    </row>
    <row r="17" spans="1:7" ht="12.75">
      <c r="A17" s="4" t="s">
        <v>3</v>
      </c>
      <c r="B17" s="14" t="s">
        <v>4</v>
      </c>
      <c r="C17" s="14"/>
      <c r="D17" s="15">
        <f>SUM(D18:D22)</f>
        <v>9735.7</v>
      </c>
      <c r="E17" s="15">
        <f>SUM(E18:E22)</f>
        <v>10271</v>
      </c>
      <c r="F17" s="15">
        <f>SUM(F18:F22)</f>
        <v>10786.1</v>
      </c>
      <c r="G17" s="27">
        <f>F17/D17*100</f>
        <v>110.78915743089865</v>
      </c>
    </row>
    <row r="18" spans="1:7" ht="26.25" customHeight="1">
      <c r="A18" s="5" t="s">
        <v>5</v>
      </c>
      <c r="B18" s="14"/>
      <c r="C18" s="16" t="s">
        <v>6</v>
      </c>
      <c r="D18" s="23">
        <v>435</v>
      </c>
      <c r="E18" s="23">
        <v>435</v>
      </c>
      <c r="F18" s="23">
        <v>461.1</v>
      </c>
      <c r="G18" s="26">
        <f aca="true" t="shared" si="0" ref="G18:G46">F18/D18*100</f>
        <v>106</v>
      </c>
    </row>
    <row r="19" spans="1:7" ht="14.25" customHeight="1">
      <c r="A19" s="6" t="s">
        <v>7</v>
      </c>
      <c r="B19" s="17"/>
      <c r="C19" s="18" t="s">
        <v>8</v>
      </c>
      <c r="D19" s="23">
        <v>8050.7</v>
      </c>
      <c r="E19" s="23">
        <f>7883+167.7+35.3+200</f>
        <v>8286</v>
      </c>
      <c r="F19" s="23">
        <v>9125</v>
      </c>
      <c r="G19" s="26">
        <f t="shared" si="0"/>
        <v>113.34418125131975</v>
      </c>
    </row>
    <row r="20" spans="1:7" ht="14.25" customHeight="1">
      <c r="A20" s="7" t="s">
        <v>65</v>
      </c>
      <c r="B20" s="13"/>
      <c r="C20" s="19" t="s">
        <v>42</v>
      </c>
      <c r="D20" s="23">
        <v>450</v>
      </c>
      <c r="E20" s="23">
        <v>450</v>
      </c>
      <c r="F20" s="23">
        <v>0</v>
      </c>
      <c r="G20" s="26">
        <f t="shared" si="0"/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300</v>
      </c>
      <c r="F21" s="23">
        <v>300</v>
      </c>
      <c r="G21" s="26">
        <f t="shared" si="0"/>
        <v>100</v>
      </c>
    </row>
    <row r="22" spans="1:7" ht="13.5" customHeight="1">
      <c r="A22" s="7" t="s">
        <v>47</v>
      </c>
      <c r="B22" s="13"/>
      <c r="C22" s="19" t="s">
        <v>58</v>
      </c>
      <c r="D22" s="23">
        <v>500</v>
      </c>
      <c r="E22" s="23">
        <f>500+300</f>
        <v>800</v>
      </c>
      <c r="F22" s="23">
        <v>900</v>
      </c>
      <c r="G22" s="26">
        <f t="shared" si="0"/>
        <v>180</v>
      </c>
    </row>
    <row r="23" spans="1:7" ht="15" customHeight="1">
      <c r="A23" s="8" t="s">
        <v>10</v>
      </c>
      <c r="B23" s="20" t="s">
        <v>29</v>
      </c>
      <c r="C23" s="18"/>
      <c r="D23" s="15">
        <f>D24</f>
        <v>304.465</v>
      </c>
      <c r="E23" s="15">
        <f>E24</f>
        <v>304.465</v>
      </c>
      <c r="F23" s="15">
        <f>F24</f>
        <v>339.8</v>
      </c>
      <c r="G23" s="27">
        <f t="shared" si="0"/>
        <v>111.60560327131199</v>
      </c>
    </row>
    <row r="24" spans="1:7" ht="15.75" customHeight="1">
      <c r="A24" s="17" t="s">
        <v>11</v>
      </c>
      <c r="B24" s="17"/>
      <c r="C24" s="18" t="s">
        <v>36</v>
      </c>
      <c r="D24" s="23">
        <v>304.465</v>
      </c>
      <c r="E24" s="23">
        <v>304.465</v>
      </c>
      <c r="F24" s="23">
        <v>339.8</v>
      </c>
      <c r="G24" s="26">
        <f t="shared" si="0"/>
        <v>111.60560327131199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378.9</v>
      </c>
      <c r="F25" s="15">
        <f>SUM(F26:F28)</f>
        <v>270</v>
      </c>
      <c r="G25" s="27">
        <f t="shared" si="0"/>
        <v>100</v>
      </c>
    </row>
    <row r="26" spans="1:7" ht="27.75" customHeight="1">
      <c r="A26" s="6" t="s">
        <v>14</v>
      </c>
      <c r="B26" s="17"/>
      <c r="C26" s="18" t="s">
        <v>15</v>
      </c>
      <c r="D26" s="23">
        <v>100</v>
      </c>
      <c r="E26" s="23">
        <v>100</v>
      </c>
      <c r="F26" s="23">
        <v>100</v>
      </c>
      <c r="G26" s="26">
        <f t="shared" si="0"/>
        <v>100</v>
      </c>
    </row>
    <row r="27" spans="1:7" ht="18" customHeight="1">
      <c r="A27" s="6" t="s">
        <v>16</v>
      </c>
      <c r="B27" s="17"/>
      <c r="C27" s="18" t="s">
        <v>17</v>
      </c>
      <c r="D27" s="23">
        <v>150</v>
      </c>
      <c r="E27" s="23">
        <f>150+108.9</f>
        <v>258.9</v>
      </c>
      <c r="F27" s="23">
        <v>150</v>
      </c>
      <c r="G27" s="26">
        <f t="shared" si="0"/>
        <v>100</v>
      </c>
    </row>
    <row r="28" spans="1:7" ht="26.25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6824.1</v>
      </c>
      <c r="E29" s="15">
        <f>SUM(E30:E33)</f>
        <v>7210.25</v>
      </c>
      <c r="F29" s="15">
        <f>SUM(F30:F33)</f>
        <v>3868.9</v>
      </c>
      <c r="G29" s="27">
        <f t="shared" si="0"/>
        <v>56.69465570551427</v>
      </c>
    </row>
    <row r="30" spans="1:7" ht="18" customHeight="1">
      <c r="A30" s="12" t="s">
        <v>3</v>
      </c>
      <c r="B30" s="14"/>
      <c r="C30" s="18" t="s">
        <v>46</v>
      </c>
      <c r="D30" s="23">
        <v>50.6</v>
      </c>
      <c r="E30" s="23">
        <v>50.6</v>
      </c>
      <c r="F30" s="23">
        <v>60</v>
      </c>
      <c r="G30" s="26">
        <f t="shared" si="0"/>
        <v>118.57707509881423</v>
      </c>
    </row>
    <row r="31" spans="1:7" ht="15.75" customHeight="1">
      <c r="A31" s="6" t="s">
        <v>62</v>
      </c>
      <c r="B31" s="17"/>
      <c r="C31" s="18" t="s">
        <v>61</v>
      </c>
      <c r="D31" s="23">
        <v>6523.5</v>
      </c>
      <c r="E31" s="23">
        <f>1350+5173.5+386.15</f>
        <v>6909.65</v>
      </c>
      <c r="F31" s="23">
        <v>3378.6</v>
      </c>
      <c r="G31" s="26">
        <f t="shared" si="0"/>
        <v>51.79121637157967</v>
      </c>
    </row>
    <row r="32" spans="1:7" ht="15.75" customHeight="1">
      <c r="A32" s="6" t="s">
        <v>51</v>
      </c>
      <c r="B32" s="17"/>
      <c r="C32" s="18" t="s">
        <v>52</v>
      </c>
      <c r="D32" s="23">
        <v>250</v>
      </c>
      <c r="E32" s="23">
        <v>250</v>
      </c>
      <c r="F32" s="23">
        <v>270</v>
      </c>
      <c r="G32" s="26">
        <f t="shared" si="0"/>
        <v>108</v>
      </c>
    </row>
    <row r="33" spans="1:7" ht="15.75" customHeight="1">
      <c r="A33" s="6" t="s">
        <v>40</v>
      </c>
      <c r="B33" s="17"/>
      <c r="C33" s="18" t="s">
        <v>41</v>
      </c>
      <c r="D33" s="23">
        <v>0</v>
      </c>
      <c r="E33" s="23">
        <v>0</v>
      </c>
      <c r="F33" s="23">
        <v>160.3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8737.2</v>
      </c>
      <c r="E34" s="15">
        <f>E35+E36+E37</f>
        <v>23187.3</v>
      </c>
      <c r="F34" s="15">
        <f>F35+F36+F37</f>
        <v>9031.2</v>
      </c>
      <c r="G34" s="27">
        <f t="shared" si="0"/>
        <v>103.36492240076913</v>
      </c>
    </row>
    <row r="35" spans="1:7" ht="12.75">
      <c r="A35" s="6" t="s">
        <v>20</v>
      </c>
      <c r="B35" s="17"/>
      <c r="C35" s="18" t="s">
        <v>21</v>
      </c>
      <c r="D35" s="23">
        <v>1858.9</v>
      </c>
      <c r="E35" s="23">
        <f>858.9+1000+14065.1</f>
        <v>15924</v>
      </c>
      <c r="F35" s="23">
        <v>1800</v>
      </c>
      <c r="G35" s="26">
        <f t="shared" si="0"/>
        <v>96.83145946527516</v>
      </c>
    </row>
    <row r="36" spans="1:7" ht="12.75">
      <c r="A36" s="6" t="s">
        <v>22</v>
      </c>
      <c r="B36" s="17"/>
      <c r="C36" s="18" t="s">
        <v>23</v>
      </c>
      <c r="D36" s="23">
        <v>1578.3</v>
      </c>
      <c r="E36" s="23">
        <v>1578.3</v>
      </c>
      <c r="F36" s="23">
        <v>1650</v>
      </c>
      <c r="G36" s="26">
        <f t="shared" si="0"/>
        <v>104.5428625736552</v>
      </c>
    </row>
    <row r="37" spans="1:7" ht="15" customHeight="1">
      <c r="A37" s="6" t="s">
        <v>38</v>
      </c>
      <c r="B37" s="17"/>
      <c r="C37" s="18" t="s">
        <v>39</v>
      </c>
      <c r="D37" s="23">
        <v>5300</v>
      </c>
      <c r="E37" s="23">
        <f>5300+385</f>
        <v>5685</v>
      </c>
      <c r="F37" s="23">
        <v>5581.2</v>
      </c>
      <c r="G37" s="26">
        <f t="shared" si="0"/>
        <v>105.30566037735849</v>
      </c>
    </row>
    <row r="38" spans="1:7" ht="15.75" customHeight="1">
      <c r="A38" s="4" t="s">
        <v>32</v>
      </c>
      <c r="B38" s="14" t="s">
        <v>33</v>
      </c>
      <c r="C38" s="18"/>
      <c r="D38" s="15">
        <f>D39</f>
        <v>68.4</v>
      </c>
      <c r="E38" s="15">
        <f>E39</f>
        <v>119.30000000000001</v>
      </c>
      <c r="F38" s="15">
        <f>F39</f>
        <v>166.117</v>
      </c>
      <c r="G38" s="27">
        <f t="shared" si="0"/>
        <v>242.86111111111106</v>
      </c>
    </row>
    <row r="39" spans="1:7" ht="18" customHeight="1">
      <c r="A39" s="17" t="s">
        <v>34</v>
      </c>
      <c r="B39" s="17"/>
      <c r="C39" s="18" t="s">
        <v>35</v>
      </c>
      <c r="D39" s="23">
        <v>68.4</v>
      </c>
      <c r="E39" s="23">
        <f>68.4+50.9</f>
        <v>119.30000000000001</v>
      </c>
      <c r="F39" s="23">
        <f>129+37.117</f>
        <v>166.117</v>
      </c>
      <c r="G39" s="26">
        <f t="shared" si="0"/>
        <v>242.86111111111106</v>
      </c>
    </row>
    <row r="40" spans="1:7" ht="27" customHeight="1">
      <c r="A40" s="4" t="s">
        <v>24</v>
      </c>
      <c r="B40" s="14" t="s">
        <v>25</v>
      </c>
      <c r="C40" s="14"/>
      <c r="D40" s="15">
        <f>D41</f>
        <v>6000</v>
      </c>
      <c r="E40" s="15">
        <f>E41</f>
        <v>6641.2</v>
      </c>
      <c r="F40" s="15">
        <f>F41</f>
        <v>7130</v>
      </c>
      <c r="G40" s="27">
        <f t="shared" si="0"/>
        <v>118.83333333333333</v>
      </c>
    </row>
    <row r="41" spans="1:7" ht="15.75" customHeight="1">
      <c r="A41" s="6" t="s">
        <v>26</v>
      </c>
      <c r="B41" s="17"/>
      <c r="C41" s="18" t="s">
        <v>27</v>
      </c>
      <c r="D41" s="23">
        <v>6000</v>
      </c>
      <c r="E41" s="23">
        <f>6000+641.2</f>
        <v>6641.2</v>
      </c>
      <c r="F41" s="23">
        <f>7100+30</f>
        <v>7130</v>
      </c>
      <c r="G41" s="26">
        <f t="shared" si="0"/>
        <v>118.83333333333333</v>
      </c>
    </row>
    <row r="42" spans="1:7" ht="12.75">
      <c r="A42" s="4" t="s">
        <v>43</v>
      </c>
      <c r="B42" s="21">
        <v>1000</v>
      </c>
      <c r="C42" s="14"/>
      <c r="D42" s="24">
        <f>D43</f>
        <v>682</v>
      </c>
      <c r="E42" s="24">
        <f>E43</f>
        <v>682</v>
      </c>
      <c r="F42" s="24">
        <f>F43</f>
        <v>750</v>
      </c>
      <c r="G42" s="27">
        <f t="shared" si="0"/>
        <v>109.97067448680352</v>
      </c>
    </row>
    <row r="43" spans="1:7" ht="12.75">
      <c r="A43" s="6" t="s">
        <v>44</v>
      </c>
      <c r="B43" s="17"/>
      <c r="C43" s="18" t="s">
        <v>45</v>
      </c>
      <c r="D43" s="23">
        <v>682</v>
      </c>
      <c r="E43" s="23">
        <v>682</v>
      </c>
      <c r="F43" s="23">
        <v>750</v>
      </c>
      <c r="G43" s="26">
        <f t="shared" si="0"/>
        <v>109.97067448680352</v>
      </c>
    </row>
    <row r="44" spans="1:7" ht="12.75">
      <c r="A44" s="4" t="s">
        <v>55</v>
      </c>
      <c r="B44" s="14" t="s">
        <v>53</v>
      </c>
      <c r="C44" s="14"/>
      <c r="D44" s="15">
        <f>SUM(D45:D45)</f>
        <v>150</v>
      </c>
      <c r="E44" s="15">
        <f>SUM(E45:E45)</f>
        <v>250</v>
      </c>
      <c r="F44" s="15">
        <f>SUM(F45:F45)</f>
        <v>200</v>
      </c>
      <c r="G44" s="27">
        <f t="shared" si="0"/>
        <v>133.33333333333331</v>
      </c>
    </row>
    <row r="45" spans="1:7" ht="17.25" customHeight="1">
      <c r="A45" s="6" t="s">
        <v>54</v>
      </c>
      <c r="B45" s="17"/>
      <c r="C45" s="18" t="s">
        <v>56</v>
      </c>
      <c r="D45" s="23">
        <v>150</v>
      </c>
      <c r="E45" s="23">
        <f>150+100</f>
        <v>250</v>
      </c>
      <c r="F45" s="23">
        <v>200</v>
      </c>
      <c r="G45" s="26">
        <f t="shared" si="0"/>
        <v>133.33333333333331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32771.865000000005</v>
      </c>
      <c r="E46" s="15">
        <f>E17+E23+E25+E29+E34+E40+E44+E38+E42</f>
        <v>49044.41499999999</v>
      </c>
      <c r="F46" s="15">
        <f>F17+F23+F25+F29+F34+F40+F44+F38+F42</f>
        <v>32542.117</v>
      </c>
      <c r="G46" s="27">
        <f t="shared" si="0"/>
        <v>99.29894743555178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2014-11-17T14:12:24Z</cp:lastPrinted>
  <dcterms:created xsi:type="dcterms:W3CDTF">2006-11-19T15:02:18Z</dcterms:created>
  <dcterms:modified xsi:type="dcterms:W3CDTF">2014-12-26T06:24:18Z</dcterms:modified>
  <cp:category/>
  <cp:version/>
  <cp:contentType/>
  <cp:contentStatus/>
</cp:coreProperties>
</file>