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'Лист1'!$A$4:$D$48</definedName>
    <definedName name="_xlnm.Print_Area" localSheetId="1">'Лист1 (2)'!$A$2:$G$47</definedName>
  </definedNames>
  <calcPr fullCalcOnLoad="1"/>
</workbook>
</file>

<file path=xl/sharedStrings.xml><?xml version="1.0" encoding="utf-8"?>
<sst xmlns="http://schemas.openxmlformats.org/spreadsheetml/2006/main" count="137" uniqueCount="76">
  <si>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</si>
  <si>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</si>
  <si>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</si>
  <si>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</si>
  <si>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</si>
  <si>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</si>
  <si>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</si>
  <si>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</si>
  <si>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</si>
  <si>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</si>
  <si>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</si>
  <si>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</si>
  <si>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</si>
  <si>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</si>
  <si>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</si>
  <si>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</si>
  <si>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</si>
  <si>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</si>
  <si>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</si>
  <si>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</si>
  <si>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</si>
  <si>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</si>
  <si>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</si>
  <si>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</si>
  <si>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</si>
  <si>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</si>
  <si>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</si>
  <si>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</si>
  <si>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</si>
  <si>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</si>
  <si>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</si>
  <si>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</si>
  <si>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Топливо и энергетика</t>
  </si>
  <si>
    <t>0402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</si>
  <si>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</si>
  <si>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</si>
  <si>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</si>
  <si>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</si>
  <si>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</si>
  <si>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</si>
  <si>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</si>
  <si>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</si>
  <si>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</si>
  <si>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</si>
  <si>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Обеспечение проведения  выборов и референдумов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</si>
  <si>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</si>
  <si>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</si>
  <si>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</si>
  <si>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</si>
  <si>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</si>
  <si>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</si>
  <si>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</si>
  <si>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</si>
  <si>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</si>
  <si>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</si>
  <si>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</si>
  <si>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</si>
  <si>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</si>
  <si>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</si>
  <si>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</si>
  <si>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</si>
  <si>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</si>
  <si>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</si>
  <si>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</si>
  <si>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</si>
  <si>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</si>
  <si>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Прогноз расходов бюджета</t>
  </si>
  <si>
    <t>расходов бюджета Кобринского сельского поселения на 2014 год</t>
  </si>
  <si>
    <t>Бюджет на 2014 г.  тыс.руб.</t>
  </si>
  <si>
    <t>Бюджет  на  2013 год  тыс.руб.</t>
  </si>
  <si>
    <t>Бюджет на 2013 г.9 мес.</t>
  </si>
  <si>
    <t>Бюджет на 2014 г.  тыс. руб.</t>
  </si>
  <si>
    <t xml:space="preserve">2014 к 2013  % </t>
  </si>
  <si>
    <t>Обеспечение проведения выборов и референдумов</t>
  </si>
  <si>
    <t>Кобринского сельского поселения на 2014 года</t>
  </si>
  <si>
    <t>№ 46  от 10.11.2014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</si>
</sst>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2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justify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164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4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0" xfId="52" applyFont="1" applyAlignment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52" applyFont="1" applyAlignment="1">
      <alignment horizontal="center" wrapText="1"/>
      <protection/>
    </xf>
    <xf numFmtId="0" fontId="1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D47" sqref="D47"/>
    </sheetView>
  </sheetViews>
  <sheetFormatPr defaultColWidth="9.00390625" defaultRowHeight="12.75"/>
  <cols>
    <col min="1" max="1" width="57.25390625" style="0" customWidth="1"/>
    <col min="2" max="2" width="9.25390625" style="0" customWidth="1"/>
    <col min="3" max="3" width="9.875" style="0" customWidth="1"/>
    <col min="4" max="4" width="12.75390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4" ht="12.75" customHeight="1">
      <c r="A4" s="2"/>
      <c r="B4" s="36" t="s">
        <v>51</v>
      </c>
      <c r="C4" s="36"/>
      <c r="D4" s="36"/>
    </row>
    <row r="5" spans="1:4" ht="12.75" customHeight="1">
      <c r="A5" s="2"/>
      <c r="B5" s="37" t="s">
        <v>52</v>
      </c>
      <c r="C5" s="37"/>
      <c r="D5" s="37"/>
    </row>
    <row r="6" spans="1:4" ht="12.75" customHeight="1">
      <c r="A6" s="2"/>
      <c r="B6" s="37" t="s">
        <v>53</v>
      </c>
      <c r="C6" s="37"/>
      <c r="D6" s="37"/>
    </row>
    <row r="7" spans="1:4" ht="12.75" customHeight="1">
      <c r="A7" s="2"/>
      <c r="B7" s="38" t="s">
        <v>75</v>
      </c>
      <c r="C7" s="37"/>
      <c r="D7" s="37"/>
    </row>
    <row r="8" spans="1:3" ht="12.75" customHeight="1">
      <c r="A8" s="2"/>
      <c r="B8" s="43"/>
      <c r="C8" s="43"/>
    </row>
    <row r="9" spans="1:3" ht="12.75">
      <c r="A9" s="2"/>
      <c r="B9" s="44"/>
      <c r="C9" s="44"/>
    </row>
    <row r="10" spans="1:4" ht="15.75">
      <c r="A10" s="46" t="s">
        <v>39</v>
      </c>
      <c r="B10" s="46"/>
      <c r="C10" s="46"/>
      <c r="D10" s="46"/>
    </row>
    <row r="11" spans="1:4" ht="14.25">
      <c r="A11" s="39" t="s">
        <v>67</v>
      </c>
      <c r="B11" s="39"/>
      <c r="C11" s="39"/>
      <c r="D11" s="39"/>
    </row>
    <row r="12" spans="1:3" ht="14.25">
      <c r="A12" s="39"/>
      <c r="B12" s="39"/>
      <c r="C12" s="39"/>
    </row>
    <row r="13" spans="1:3" ht="15.75">
      <c r="A13" s="3"/>
      <c r="B13" s="3"/>
      <c r="C13" s="4"/>
    </row>
    <row r="14" spans="1:4" ht="12.75" customHeight="1">
      <c r="A14" s="40" t="s">
        <v>0</v>
      </c>
      <c r="B14" s="40" t="s">
        <v>1</v>
      </c>
      <c r="C14" s="40" t="s">
        <v>2</v>
      </c>
      <c r="D14" s="45" t="s">
        <v>68</v>
      </c>
    </row>
    <row r="15" spans="1:4" ht="12.75">
      <c r="A15" s="41"/>
      <c r="B15" s="41"/>
      <c r="C15" s="41"/>
      <c r="D15" s="45"/>
    </row>
    <row r="16" spans="1:4" ht="17.25" customHeight="1">
      <c r="A16" s="42"/>
      <c r="B16" s="42"/>
      <c r="C16" s="42"/>
      <c r="D16" s="45"/>
    </row>
    <row r="17" spans="1:4" ht="12.75">
      <c r="A17" s="5" t="s">
        <v>3</v>
      </c>
      <c r="B17" s="18" t="s">
        <v>4</v>
      </c>
      <c r="C17" s="18"/>
      <c r="D17" s="19">
        <f>SUM(D18:D22)</f>
        <v>10552.78</v>
      </c>
    </row>
    <row r="18" spans="1:4" ht="16.5" customHeight="1">
      <c r="A18" s="6" t="s">
        <v>5</v>
      </c>
      <c r="B18" s="18"/>
      <c r="C18" s="20" t="s">
        <v>6</v>
      </c>
      <c r="D18" s="34">
        <v>435</v>
      </c>
    </row>
    <row r="19" spans="1:4" ht="14.25" customHeight="1">
      <c r="A19" s="7" t="s">
        <v>7</v>
      </c>
      <c r="B19" s="21"/>
      <c r="C19" s="22" t="s">
        <v>8</v>
      </c>
      <c r="D19" s="34">
        <f>7883+167.7+35.3+200+391.18</f>
        <v>8677.18</v>
      </c>
    </row>
    <row r="20" spans="1:4" ht="14.25" customHeight="1">
      <c r="A20" s="8" t="s">
        <v>73</v>
      </c>
      <c r="B20" s="17"/>
      <c r="C20" s="24" t="s">
        <v>45</v>
      </c>
      <c r="D20" s="34">
        <v>450</v>
      </c>
    </row>
    <row r="21" spans="1:4" ht="12.75">
      <c r="A21" s="8" t="s">
        <v>9</v>
      </c>
      <c r="B21" s="17"/>
      <c r="C21" s="24" t="s">
        <v>60</v>
      </c>
      <c r="D21" s="34">
        <v>90.6</v>
      </c>
    </row>
    <row r="22" spans="1:4" ht="13.5" customHeight="1">
      <c r="A22" s="8" t="s">
        <v>50</v>
      </c>
      <c r="B22" s="17"/>
      <c r="C22" s="24" t="s">
        <v>61</v>
      </c>
      <c r="D22" s="34">
        <f>500+300+100</f>
        <v>900</v>
      </c>
    </row>
    <row r="23" spans="1:4" ht="15" customHeight="1">
      <c r="A23" s="9" t="s">
        <v>10</v>
      </c>
      <c r="B23" s="25" t="s">
        <v>29</v>
      </c>
      <c r="C23" s="22"/>
      <c r="D23" s="19">
        <f>D24</f>
        <v>298.625</v>
      </c>
    </row>
    <row r="24" spans="1:4" ht="15.75" customHeight="1">
      <c r="A24" s="7" t="s">
        <v>11</v>
      </c>
      <c r="B24" s="21"/>
      <c r="C24" s="22" t="s">
        <v>38</v>
      </c>
      <c r="D24" s="34">
        <f>304.465-5.84</f>
        <v>298.625</v>
      </c>
    </row>
    <row r="25" spans="1:4" ht="16.5" customHeight="1">
      <c r="A25" s="5" t="s">
        <v>12</v>
      </c>
      <c r="B25" s="18" t="s">
        <v>13</v>
      </c>
      <c r="C25" s="18"/>
      <c r="D25" s="19">
        <f>SUM(D26:D28)</f>
        <v>378.9</v>
      </c>
    </row>
    <row r="26" spans="1:4" ht="27.75" customHeight="1">
      <c r="A26" s="7" t="s">
        <v>14</v>
      </c>
      <c r="B26" s="21"/>
      <c r="C26" s="22" t="s">
        <v>15</v>
      </c>
      <c r="D26" s="34">
        <v>100</v>
      </c>
    </row>
    <row r="27" spans="1:4" ht="18" customHeight="1">
      <c r="A27" s="7" t="s">
        <v>16</v>
      </c>
      <c r="B27" s="21"/>
      <c r="C27" s="22" t="s">
        <v>17</v>
      </c>
      <c r="D27" s="34">
        <f>150+108.9</f>
        <v>258.9</v>
      </c>
    </row>
    <row r="28" spans="1:4" ht="26.25" customHeight="1">
      <c r="A28" s="7" t="s">
        <v>62</v>
      </c>
      <c r="B28" s="21"/>
      <c r="C28" s="22" t="s">
        <v>63</v>
      </c>
      <c r="D28" s="34">
        <v>20</v>
      </c>
    </row>
    <row r="29" spans="1:4" ht="17.25" customHeight="1">
      <c r="A29" s="5" t="s">
        <v>30</v>
      </c>
      <c r="B29" s="18" t="s">
        <v>31</v>
      </c>
      <c r="C29" s="22"/>
      <c r="D29" s="19">
        <f>SUM(D30:D33)</f>
        <v>11216.320000000002</v>
      </c>
    </row>
    <row r="30" spans="1:4" ht="18" customHeight="1">
      <c r="A30" s="14" t="s">
        <v>3</v>
      </c>
      <c r="B30" s="18"/>
      <c r="C30" s="22" t="s">
        <v>49</v>
      </c>
      <c r="D30" s="34">
        <f>50.6+3.32</f>
        <v>53.92</v>
      </c>
    </row>
    <row r="31" spans="1:4" ht="15.75" customHeight="1">
      <c r="A31" s="7" t="s">
        <v>65</v>
      </c>
      <c r="B31" s="21"/>
      <c r="C31" s="22" t="s">
        <v>64</v>
      </c>
      <c r="D31" s="34">
        <f>1350+5173.5+386.15+4011.55-58.8</f>
        <v>10862.400000000001</v>
      </c>
    </row>
    <row r="32" spans="1:4" ht="15.75" customHeight="1">
      <c r="A32" s="7" t="s">
        <v>54</v>
      </c>
      <c r="B32" s="21"/>
      <c r="C32" s="22" t="s">
        <v>55</v>
      </c>
      <c r="D32" s="34">
        <v>250</v>
      </c>
    </row>
    <row r="33" spans="1:4" ht="15.75" customHeight="1">
      <c r="A33" s="7" t="s">
        <v>42</v>
      </c>
      <c r="B33" s="21"/>
      <c r="C33" s="22" t="s">
        <v>43</v>
      </c>
      <c r="D33" s="34">
        <v>50</v>
      </c>
    </row>
    <row r="34" spans="1:4" ht="15.75" customHeight="1">
      <c r="A34" s="5" t="s">
        <v>18</v>
      </c>
      <c r="B34" s="18" t="s">
        <v>19</v>
      </c>
      <c r="C34" s="18"/>
      <c r="D34" s="19">
        <f>D35+D36+D37</f>
        <v>23435.77</v>
      </c>
    </row>
    <row r="35" spans="1:4" ht="12.75">
      <c r="A35" s="7" t="s">
        <v>20</v>
      </c>
      <c r="B35" s="21"/>
      <c r="C35" s="22" t="s">
        <v>21</v>
      </c>
      <c r="D35" s="34">
        <f>858.9+1000+14065.1+16.64</f>
        <v>15940.64</v>
      </c>
    </row>
    <row r="36" spans="1:4" ht="12.75">
      <c r="A36" s="7" t="s">
        <v>22</v>
      </c>
      <c r="B36" s="21"/>
      <c r="C36" s="22" t="s">
        <v>23</v>
      </c>
      <c r="D36" s="34">
        <f>1578.3+33.03</f>
        <v>1611.33</v>
      </c>
    </row>
    <row r="37" spans="1:4" ht="15" customHeight="1">
      <c r="A37" s="7" t="s">
        <v>40</v>
      </c>
      <c r="B37" s="21"/>
      <c r="C37" s="22" t="s">
        <v>41</v>
      </c>
      <c r="D37" s="34">
        <f>5300+385+140+58.8</f>
        <v>5883.8</v>
      </c>
    </row>
    <row r="38" spans="1:4" ht="15.75" customHeight="1">
      <c r="A38" s="5" t="s">
        <v>34</v>
      </c>
      <c r="B38" s="18" t="s">
        <v>35</v>
      </c>
      <c r="C38" s="22"/>
      <c r="D38" s="19">
        <f>D39</f>
        <v>147.81</v>
      </c>
    </row>
    <row r="39" spans="1:4" ht="18" customHeight="1">
      <c r="A39" s="7" t="s">
        <v>36</v>
      </c>
      <c r="B39" s="21"/>
      <c r="C39" s="22" t="s">
        <v>37</v>
      </c>
      <c r="D39" s="34">
        <f>68.4+50.9+28.51</f>
        <v>147.81</v>
      </c>
    </row>
    <row r="40" spans="1:4" ht="17.25" customHeight="1">
      <c r="A40" s="5" t="s">
        <v>24</v>
      </c>
      <c r="B40" s="18" t="s">
        <v>25</v>
      </c>
      <c r="C40" s="18"/>
      <c r="D40" s="19">
        <f>D41</f>
        <v>7817.28</v>
      </c>
    </row>
    <row r="41" spans="1:4" ht="15.75" customHeight="1">
      <c r="A41" s="7" t="s">
        <v>26</v>
      </c>
      <c r="B41" s="21"/>
      <c r="C41" s="22" t="s">
        <v>27</v>
      </c>
      <c r="D41" s="34">
        <f>6000+641.2+1066.3+109.78</f>
        <v>7817.28</v>
      </c>
    </row>
    <row r="42" spans="1:4" ht="12.75">
      <c r="A42" s="5" t="s">
        <v>46</v>
      </c>
      <c r="B42" s="28">
        <v>1000</v>
      </c>
      <c r="C42" s="18"/>
      <c r="D42" s="35">
        <f>D43</f>
        <v>688.15</v>
      </c>
    </row>
    <row r="43" spans="1:4" ht="12.75">
      <c r="A43" s="7" t="s">
        <v>47</v>
      </c>
      <c r="B43" s="21"/>
      <c r="C43" s="22" t="s">
        <v>48</v>
      </c>
      <c r="D43" s="34">
        <f>682+6.15</f>
        <v>688.15</v>
      </c>
    </row>
    <row r="44" spans="1:4" ht="12.75">
      <c r="A44" s="5" t="s">
        <v>58</v>
      </c>
      <c r="B44" s="18" t="s">
        <v>56</v>
      </c>
      <c r="C44" s="18"/>
      <c r="D44" s="19">
        <f>SUM(D45:D45)</f>
        <v>320</v>
      </c>
    </row>
    <row r="45" spans="1:4" ht="20.25" customHeight="1">
      <c r="A45" s="7" t="s">
        <v>57</v>
      </c>
      <c r="B45" s="21"/>
      <c r="C45" s="22" t="s">
        <v>59</v>
      </c>
      <c r="D45" s="34">
        <f>150+100+70</f>
        <v>320</v>
      </c>
    </row>
    <row r="46" spans="1:4" ht="17.25" customHeight="1">
      <c r="A46" s="10" t="s">
        <v>28</v>
      </c>
      <c r="B46" s="28"/>
      <c r="C46" s="28"/>
      <c r="D46" s="19">
        <f>D17+D23+D25+D29+D34+D40+D44+D38+D42</f>
        <v>54855.635</v>
      </c>
    </row>
    <row r="47" spans="1:4" ht="12.75">
      <c r="A47" s="1"/>
      <c r="B47" s="1"/>
      <c r="C47" s="4"/>
      <c r="D47" s="29"/>
    </row>
    <row r="48" spans="1:3" ht="12.75">
      <c r="A48" s="1"/>
      <c r="B48" s="1"/>
      <c r="C48" s="4"/>
    </row>
  </sheetData>
  <sheetProtection/>
  <mergeCells count="13">
    <mergeCell ref="A14:A16"/>
    <mergeCell ref="B14:B16"/>
    <mergeCell ref="C14:C16"/>
    <mergeCell ref="B8:C8"/>
    <mergeCell ref="B9:C9"/>
    <mergeCell ref="D14:D16"/>
    <mergeCell ref="A10:D10"/>
    <mergeCell ref="B4:D4"/>
    <mergeCell ref="B5:D5"/>
    <mergeCell ref="B6:D6"/>
    <mergeCell ref="B7:D7"/>
    <mergeCell ref="A11:D11"/>
    <mergeCell ref="A12:C12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F18" sqref="F18"/>
    </sheetView>
  </sheetViews>
  <sheetFormatPr defaultColWidth="9.00390625" defaultRowHeight="12.75"/>
  <cols>
    <col min="1" max="1" width="39.625" style="0" customWidth="1"/>
    <col min="2" max="2" width="5.125" style="0" customWidth="1"/>
    <col min="3" max="3" width="5.75390625" style="0" customWidth="1"/>
    <col min="4" max="4" width="10.125" style="0" customWidth="1"/>
    <col min="5" max="5" width="8.625" style="0" customWidth="1"/>
    <col min="6" max="6" width="8.375" style="0" customWidth="1"/>
    <col min="7" max="7" width="8.125" style="0" customWidth="1"/>
    <col min="8" max="8" width="7.75390625" style="0" customWidth="1"/>
  </cols>
  <sheetData>
    <row r="1" spans="1:3" ht="15.75">
      <c r="A1" s="3"/>
      <c r="B1" s="3"/>
      <c r="C1" s="4"/>
    </row>
    <row r="2" spans="1:9" ht="12.75" customHeight="1">
      <c r="A2" s="2"/>
      <c r="B2" s="36"/>
      <c r="C2" s="36"/>
      <c r="D2" s="36"/>
      <c r="E2" s="36"/>
      <c r="F2" s="36"/>
      <c r="H2" s="51"/>
      <c r="I2" s="30"/>
    </row>
    <row r="3" spans="1:9" ht="12.75" customHeight="1">
      <c r="A3" s="2"/>
      <c r="B3" s="37"/>
      <c r="C3" s="37"/>
      <c r="D3" s="37"/>
      <c r="E3" s="37"/>
      <c r="F3" s="37"/>
      <c r="H3" s="51"/>
      <c r="I3" s="30"/>
    </row>
    <row r="4" spans="1:9" ht="24" customHeight="1">
      <c r="A4" s="2"/>
      <c r="B4" s="37"/>
      <c r="C4" s="37"/>
      <c r="D4" s="37"/>
      <c r="E4" s="37"/>
      <c r="F4" s="37"/>
      <c r="H4" s="51"/>
      <c r="I4" s="30"/>
    </row>
    <row r="5" spans="1:9" ht="12.75" customHeight="1">
      <c r="A5" s="2"/>
      <c r="B5" s="38"/>
      <c r="C5" s="37"/>
      <c r="D5" s="37"/>
      <c r="E5" s="37"/>
      <c r="F5" s="37"/>
      <c r="H5" s="31"/>
      <c r="I5" s="30"/>
    </row>
    <row r="6" spans="1:9" ht="27" customHeight="1">
      <c r="A6" s="2"/>
      <c r="B6" s="43"/>
      <c r="C6" s="43"/>
      <c r="D6" s="43"/>
      <c r="E6" s="13"/>
      <c r="H6" s="32"/>
      <c r="I6" s="30"/>
    </row>
    <row r="7" spans="1:9" ht="13.5" customHeight="1">
      <c r="A7" s="2"/>
      <c r="B7" s="44"/>
      <c r="C7" s="44"/>
      <c r="D7" s="44"/>
      <c r="E7" s="12"/>
      <c r="H7" s="32"/>
      <c r="I7" s="30"/>
    </row>
    <row r="8" spans="1:9" ht="19.5" customHeight="1">
      <c r="A8" s="50" t="s">
        <v>66</v>
      </c>
      <c r="B8" s="50"/>
      <c r="C8" s="50"/>
      <c r="D8" s="50"/>
      <c r="E8" s="50"/>
      <c r="F8" s="50"/>
      <c r="G8" s="50"/>
      <c r="H8" s="32"/>
      <c r="I8" s="30"/>
    </row>
    <row r="9" spans="1:9" ht="19.5" customHeight="1">
      <c r="A9" s="39" t="s">
        <v>74</v>
      </c>
      <c r="B9" s="39"/>
      <c r="C9" s="39"/>
      <c r="D9" s="39"/>
      <c r="E9" s="39"/>
      <c r="F9" s="39"/>
      <c r="G9" s="39"/>
      <c r="H9" s="32"/>
      <c r="I9" s="30"/>
    </row>
    <row r="10" spans="1:9" ht="12.75" customHeight="1">
      <c r="A10" s="39"/>
      <c r="B10" s="39"/>
      <c r="C10" s="39"/>
      <c r="H10" s="32"/>
      <c r="I10" s="30"/>
    </row>
    <row r="11" spans="1:9" ht="17.25" customHeight="1">
      <c r="A11" s="3"/>
      <c r="B11" s="3"/>
      <c r="C11" s="4"/>
      <c r="H11" s="31"/>
      <c r="I11" s="30"/>
    </row>
    <row r="12" spans="1:9" ht="24.75" customHeight="1">
      <c r="A12" s="40" t="s">
        <v>0</v>
      </c>
      <c r="B12" s="40" t="s">
        <v>1</v>
      </c>
      <c r="C12" s="40" t="s">
        <v>2</v>
      </c>
      <c r="D12" s="45" t="s">
        <v>69</v>
      </c>
      <c r="E12" s="47" t="s">
        <v>70</v>
      </c>
      <c r="F12" s="45" t="s">
        <v>71</v>
      </c>
      <c r="G12" s="45" t="s">
        <v>72</v>
      </c>
      <c r="H12" s="32"/>
      <c r="I12" s="30"/>
    </row>
    <row r="13" spans="1:9" ht="28.5" customHeight="1">
      <c r="A13" s="41"/>
      <c r="B13" s="41"/>
      <c r="C13" s="41"/>
      <c r="D13" s="45"/>
      <c r="E13" s="48"/>
      <c r="F13" s="45"/>
      <c r="G13" s="45"/>
      <c r="H13" s="31"/>
      <c r="I13" s="30"/>
    </row>
    <row r="14" spans="1:9" ht="38.25" customHeight="1">
      <c r="A14" s="42"/>
      <c r="B14" s="42"/>
      <c r="C14" s="42"/>
      <c r="D14" s="45"/>
      <c r="E14" s="49"/>
      <c r="F14" s="45"/>
      <c r="G14" s="45"/>
      <c r="H14" s="32"/>
      <c r="I14" s="30"/>
    </row>
    <row r="15" spans="1:9" ht="15.75" customHeight="1">
      <c r="A15" s="5" t="s">
        <v>3</v>
      </c>
      <c r="B15" s="18" t="s">
        <v>4</v>
      </c>
      <c r="C15" s="18"/>
      <c r="D15" s="19">
        <f>SUM(D16:D20)</f>
        <v>8152.900000000001</v>
      </c>
      <c r="E15" s="19">
        <f>SUM(E16:E20)</f>
        <v>8243.3</v>
      </c>
      <c r="F15" s="19">
        <f>SUM(F16:F20)</f>
        <v>9735.7</v>
      </c>
      <c r="G15" s="16">
        <f>F15/D15*100</f>
        <v>119.41395086410971</v>
      </c>
      <c r="H15" s="32"/>
      <c r="I15" s="30"/>
    </row>
    <row r="16" spans="1:9" ht="24.75" customHeight="1">
      <c r="A16" s="6" t="s">
        <v>5</v>
      </c>
      <c r="B16" s="18"/>
      <c r="C16" s="20" t="s">
        <v>6</v>
      </c>
      <c r="D16" s="27">
        <v>413.8</v>
      </c>
      <c r="E16" s="15">
        <v>413.8</v>
      </c>
      <c r="F16" s="27">
        <v>435</v>
      </c>
      <c r="G16" s="15">
        <f aca="true" t="shared" si="0" ref="G16:G45">F16/D16*100</f>
        <v>105.12324794586756</v>
      </c>
      <c r="H16" s="31"/>
      <c r="I16" s="30"/>
    </row>
    <row r="17" spans="1:9" ht="17.25" customHeight="1">
      <c r="A17" s="7" t="s">
        <v>7</v>
      </c>
      <c r="B17" s="21"/>
      <c r="C17" s="22" t="s">
        <v>8</v>
      </c>
      <c r="D17" s="27">
        <v>7110</v>
      </c>
      <c r="E17" s="15">
        <v>7130.4</v>
      </c>
      <c r="F17" s="27">
        <f>7883+167.7</f>
        <v>8050.7</v>
      </c>
      <c r="G17" s="15">
        <f t="shared" si="0"/>
        <v>113.23066104078762</v>
      </c>
      <c r="H17" s="32"/>
      <c r="I17" s="30"/>
    </row>
    <row r="18" spans="1:9" ht="24.75" customHeight="1">
      <c r="A18" s="8" t="s">
        <v>44</v>
      </c>
      <c r="B18" s="17"/>
      <c r="C18" s="24" t="s">
        <v>45</v>
      </c>
      <c r="D18" s="27">
        <v>0</v>
      </c>
      <c r="E18" s="15">
        <v>0</v>
      </c>
      <c r="F18" s="27">
        <v>450</v>
      </c>
      <c r="G18" s="15">
        <v>0</v>
      </c>
      <c r="H18" s="32"/>
      <c r="I18" s="30"/>
    </row>
    <row r="19" spans="1:9" ht="17.25" customHeight="1">
      <c r="A19" s="8" t="s">
        <v>9</v>
      </c>
      <c r="B19" s="17"/>
      <c r="C19" s="24" t="s">
        <v>60</v>
      </c>
      <c r="D19" s="27">
        <v>300</v>
      </c>
      <c r="E19" s="15">
        <v>300</v>
      </c>
      <c r="F19" s="27">
        <v>300</v>
      </c>
      <c r="G19" s="15">
        <f t="shared" si="0"/>
        <v>100</v>
      </c>
      <c r="H19" s="32"/>
      <c r="I19" s="30"/>
    </row>
    <row r="20" spans="1:9" ht="15.75" customHeight="1">
      <c r="A20" s="8" t="s">
        <v>50</v>
      </c>
      <c r="B20" s="17"/>
      <c r="C20" s="24" t="s">
        <v>61</v>
      </c>
      <c r="D20" s="27">
        <v>329.1</v>
      </c>
      <c r="E20" s="15">
        <v>399.1</v>
      </c>
      <c r="F20" s="27">
        <v>500</v>
      </c>
      <c r="G20" s="15">
        <f t="shared" si="0"/>
        <v>151.92950470981464</v>
      </c>
      <c r="H20" s="31"/>
      <c r="I20" s="30"/>
    </row>
    <row r="21" spans="1:9" ht="21" customHeight="1">
      <c r="A21" s="9" t="s">
        <v>10</v>
      </c>
      <c r="B21" s="25" t="s">
        <v>29</v>
      </c>
      <c r="C21" s="22"/>
      <c r="D21" s="26">
        <f>D22</f>
        <v>295.9</v>
      </c>
      <c r="E21" s="26">
        <f>E22</f>
        <v>295.9</v>
      </c>
      <c r="F21" s="26">
        <f>F22</f>
        <v>304.465</v>
      </c>
      <c r="G21" s="16">
        <v>0</v>
      </c>
      <c r="H21" s="32"/>
      <c r="I21" s="30"/>
    </row>
    <row r="22" spans="1:9" ht="27" customHeight="1">
      <c r="A22" s="7" t="s">
        <v>11</v>
      </c>
      <c r="B22" s="21"/>
      <c r="C22" s="22" t="s">
        <v>38</v>
      </c>
      <c r="D22" s="27">
        <v>295.9</v>
      </c>
      <c r="E22" s="15">
        <v>295.9</v>
      </c>
      <c r="F22" s="33">
        <v>304.465</v>
      </c>
      <c r="G22" s="15">
        <f>F22/E22*100</f>
        <v>102.89455897262589</v>
      </c>
      <c r="H22" s="32"/>
      <c r="I22" s="30"/>
    </row>
    <row r="23" spans="1:9" ht="26.25" customHeight="1">
      <c r="A23" s="5" t="s">
        <v>12</v>
      </c>
      <c r="B23" s="18" t="s">
        <v>13</v>
      </c>
      <c r="C23" s="18"/>
      <c r="D23" s="26">
        <f>SUM(D24:D26)</f>
        <v>470</v>
      </c>
      <c r="E23" s="26">
        <f>SUM(E24:E26)</f>
        <v>470</v>
      </c>
      <c r="F23" s="26">
        <f>SUM(F24:F26)</f>
        <v>270</v>
      </c>
      <c r="G23" s="16">
        <f t="shared" si="0"/>
        <v>57.446808510638306</v>
      </c>
      <c r="H23" s="32"/>
      <c r="I23" s="30"/>
    </row>
    <row r="24" spans="1:9" ht="39.75" customHeight="1">
      <c r="A24" s="7" t="s">
        <v>14</v>
      </c>
      <c r="B24" s="21"/>
      <c r="C24" s="22" t="s">
        <v>15</v>
      </c>
      <c r="D24" s="15">
        <v>100</v>
      </c>
      <c r="E24" s="15">
        <v>100</v>
      </c>
      <c r="F24" s="15">
        <v>100</v>
      </c>
      <c r="G24" s="15">
        <f t="shared" si="0"/>
        <v>100</v>
      </c>
      <c r="H24" s="31"/>
      <c r="I24" s="30"/>
    </row>
    <row r="25" spans="1:9" ht="18.75" customHeight="1">
      <c r="A25" s="7" t="s">
        <v>16</v>
      </c>
      <c r="B25" s="21"/>
      <c r="C25" s="22" t="s">
        <v>17</v>
      </c>
      <c r="D25" s="15">
        <v>350</v>
      </c>
      <c r="E25" s="15">
        <v>350</v>
      </c>
      <c r="F25" s="15">
        <v>150</v>
      </c>
      <c r="G25" s="15">
        <f t="shared" si="0"/>
        <v>42.857142857142854</v>
      </c>
      <c r="H25" s="32"/>
      <c r="I25" s="30"/>
    </row>
    <row r="26" spans="1:9" ht="26.25" customHeight="1">
      <c r="A26" s="7" t="s">
        <v>62</v>
      </c>
      <c r="B26" s="21"/>
      <c r="C26" s="22" t="s">
        <v>63</v>
      </c>
      <c r="D26" s="15">
        <v>20</v>
      </c>
      <c r="E26" s="15">
        <v>20</v>
      </c>
      <c r="F26" s="15">
        <v>20</v>
      </c>
      <c r="G26" s="15">
        <v>0</v>
      </c>
      <c r="H26" s="31"/>
      <c r="I26" s="30"/>
    </row>
    <row r="27" spans="1:9" ht="12.75">
      <c r="A27" s="5" t="s">
        <v>30</v>
      </c>
      <c r="B27" s="18" t="s">
        <v>31</v>
      </c>
      <c r="C27" s="22"/>
      <c r="D27" s="26">
        <f>SUM(D28:D32)</f>
        <v>1903</v>
      </c>
      <c r="E27" s="26">
        <f>SUM(E28:E32)</f>
        <v>6090.700000000001</v>
      </c>
      <c r="F27" s="26">
        <f>SUM(F28:F32)</f>
        <v>1650.6</v>
      </c>
      <c r="G27" s="16">
        <f t="shared" si="0"/>
        <v>86.73673147661587</v>
      </c>
      <c r="H27" s="31"/>
      <c r="I27" s="30"/>
    </row>
    <row r="28" spans="1:9" ht="16.5" customHeight="1">
      <c r="A28" s="14" t="s">
        <v>3</v>
      </c>
      <c r="B28" s="18"/>
      <c r="C28" s="22" t="s">
        <v>49</v>
      </c>
      <c r="D28" s="15">
        <v>46</v>
      </c>
      <c r="E28" s="23">
        <v>63.6</v>
      </c>
      <c r="F28" s="15">
        <v>50.6</v>
      </c>
      <c r="G28" s="15">
        <f t="shared" si="0"/>
        <v>110.00000000000001</v>
      </c>
      <c r="H28" s="31"/>
      <c r="I28" s="30"/>
    </row>
    <row r="29" spans="1:9" ht="12.75">
      <c r="A29" s="7" t="s">
        <v>32</v>
      </c>
      <c r="B29" s="21"/>
      <c r="C29" s="22" t="s">
        <v>33</v>
      </c>
      <c r="D29" s="15">
        <v>0</v>
      </c>
      <c r="E29" s="15">
        <v>0</v>
      </c>
      <c r="F29" s="15">
        <v>0</v>
      </c>
      <c r="G29" s="15">
        <v>0</v>
      </c>
      <c r="H29" s="32"/>
      <c r="I29" s="30"/>
    </row>
    <row r="30" spans="1:9" ht="12.75">
      <c r="A30" s="7" t="s">
        <v>65</v>
      </c>
      <c r="B30" s="21"/>
      <c r="C30" s="22" t="s">
        <v>64</v>
      </c>
      <c r="D30" s="15">
        <v>1307</v>
      </c>
      <c r="E30" s="15">
        <v>5534.6</v>
      </c>
      <c r="F30" s="15">
        <v>1350</v>
      </c>
      <c r="G30" s="15">
        <v>0</v>
      </c>
      <c r="H30" s="32"/>
      <c r="I30" s="30"/>
    </row>
    <row r="31" spans="1:9" ht="12.75">
      <c r="A31" s="7" t="s">
        <v>54</v>
      </c>
      <c r="B31" s="21"/>
      <c r="C31" s="22" t="s">
        <v>55</v>
      </c>
      <c r="D31" s="15">
        <v>150</v>
      </c>
      <c r="E31" s="15">
        <v>242.5</v>
      </c>
      <c r="F31" s="15">
        <v>250</v>
      </c>
      <c r="G31" s="15">
        <f t="shared" si="0"/>
        <v>166.66666666666669</v>
      </c>
      <c r="H31" s="32"/>
      <c r="I31" s="30"/>
    </row>
    <row r="32" spans="1:9" ht="25.5">
      <c r="A32" s="7" t="s">
        <v>42</v>
      </c>
      <c r="B32" s="21"/>
      <c r="C32" s="22" t="s">
        <v>43</v>
      </c>
      <c r="D32" s="15">
        <v>400</v>
      </c>
      <c r="E32" s="15">
        <v>250</v>
      </c>
      <c r="F32" s="15">
        <v>0</v>
      </c>
      <c r="G32" s="15">
        <f t="shared" si="0"/>
        <v>0</v>
      </c>
      <c r="H32" s="32"/>
      <c r="I32" s="30"/>
    </row>
    <row r="33" spans="1:9" ht="15.75" customHeight="1">
      <c r="A33" s="5" t="s">
        <v>18</v>
      </c>
      <c r="B33" s="18" t="s">
        <v>19</v>
      </c>
      <c r="C33" s="18"/>
      <c r="D33" s="26">
        <f>D34+D35+D36</f>
        <v>6912.700000000001</v>
      </c>
      <c r="E33" s="26">
        <f>E34+E35+E36</f>
        <v>27383.3</v>
      </c>
      <c r="F33" s="26">
        <f>F34+F35+F36</f>
        <v>7737.2</v>
      </c>
      <c r="G33" s="16">
        <f t="shared" si="0"/>
        <v>111.92732217512693</v>
      </c>
      <c r="H33" s="31"/>
      <c r="I33" s="30"/>
    </row>
    <row r="34" spans="1:9" ht="14.25" customHeight="1">
      <c r="A34" s="7" t="s">
        <v>20</v>
      </c>
      <c r="B34" s="21"/>
      <c r="C34" s="22" t="s">
        <v>21</v>
      </c>
      <c r="D34" s="27">
        <v>713.3</v>
      </c>
      <c r="E34" s="15">
        <v>20713.3</v>
      </c>
      <c r="F34" s="27">
        <v>858.9</v>
      </c>
      <c r="G34" s="15">
        <f t="shared" si="0"/>
        <v>120.41216879293427</v>
      </c>
      <c r="H34" s="32"/>
      <c r="I34" s="30"/>
    </row>
    <row r="35" spans="1:9" ht="15.75" customHeight="1">
      <c r="A35" s="7" t="s">
        <v>22</v>
      </c>
      <c r="B35" s="21"/>
      <c r="C35" s="22" t="s">
        <v>23</v>
      </c>
      <c r="D35" s="27">
        <v>1578.3</v>
      </c>
      <c r="E35" s="15">
        <v>1578.3</v>
      </c>
      <c r="F35" s="27">
        <v>1578.3</v>
      </c>
      <c r="G35" s="15">
        <f t="shared" si="0"/>
        <v>100</v>
      </c>
      <c r="H35" s="31"/>
      <c r="I35" s="30"/>
    </row>
    <row r="36" spans="1:9" ht="15" customHeight="1">
      <c r="A36" s="7" t="s">
        <v>40</v>
      </c>
      <c r="B36" s="21"/>
      <c r="C36" s="22" t="s">
        <v>41</v>
      </c>
      <c r="D36" s="15">
        <v>4621.1</v>
      </c>
      <c r="E36" s="27">
        <v>5091.7</v>
      </c>
      <c r="F36" s="15">
        <v>5300</v>
      </c>
      <c r="G36" s="15">
        <f t="shared" si="0"/>
        <v>114.69130726450412</v>
      </c>
      <c r="H36" s="30"/>
      <c r="I36" s="30"/>
    </row>
    <row r="37" spans="1:9" ht="12.75">
      <c r="A37" s="5" t="s">
        <v>34</v>
      </c>
      <c r="B37" s="18" t="s">
        <v>35</v>
      </c>
      <c r="C37" s="22"/>
      <c r="D37" s="26">
        <f>D38</f>
        <v>62.2</v>
      </c>
      <c r="E37" s="26">
        <f>E38</f>
        <v>174.4</v>
      </c>
      <c r="F37" s="26">
        <f>F38</f>
        <v>68.42</v>
      </c>
      <c r="G37" s="16">
        <f t="shared" si="0"/>
        <v>109.99999999999999</v>
      </c>
      <c r="H37" s="30"/>
      <c r="I37" s="30"/>
    </row>
    <row r="38" spans="1:9" ht="12.75">
      <c r="A38" s="7" t="s">
        <v>36</v>
      </c>
      <c r="B38" s="21"/>
      <c r="C38" s="22" t="s">
        <v>37</v>
      </c>
      <c r="D38" s="15">
        <v>62.2</v>
      </c>
      <c r="E38" s="27">
        <v>174.4</v>
      </c>
      <c r="F38" s="15">
        <f>D38*1.1</f>
        <v>68.42</v>
      </c>
      <c r="G38" s="15">
        <f t="shared" si="0"/>
        <v>109.99999999999999</v>
      </c>
      <c r="H38" s="30"/>
      <c r="I38" s="30"/>
    </row>
    <row r="39" spans="1:9" ht="25.5">
      <c r="A39" s="5" t="s">
        <v>24</v>
      </c>
      <c r="B39" s="18" t="s">
        <v>25</v>
      </c>
      <c r="C39" s="18"/>
      <c r="D39" s="26">
        <f>D40</f>
        <v>5650</v>
      </c>
      <c r="E39" s="26">
        <f>E40</f>
        <v>7219.9</v>
      </c>
      <c r="F39" s="26">
        <f>F40</f>
        <v>6000</v>
      </c>
      <c r="G39" s="16">
        <f t="shared" si="0"/>
        <v>106.19469026548674</v>
      </c>
      <c r="H39" s="30"/>
      <c r="I39" s="30"/>
    </row>
    <row r="40" spans="1:9" ht="12.75">
      <c r="A40" s="7" t="s">
        <v>26</v>
      </c>
      <c r="B40" s="21"/>
      <c r="C40" s="22" t="s">
        <v>27</v>
      </c>
      <c r="D40" s="15">
        <v>5650</v>
      </c>
      <c r="E40" s="27">
        <v>7219.9</v>
      </c>
      <c r="F40" s="15">
        <v>6000</v>
      </c>
      <c r="G40" s="15">
        <f t="shared" si="0"/>
        <v>106.19469026548674</v>
      </c>
      <c r="H40" s="30"/>
      <c r="I40" s="30"/>
    </row>
    <row r="41" spans="1:9" ht="12.75">
      <c r="A41" s="5" t="s">
        <v>46</v>
      </c>
      <c r="B41" s="28">
        <v>1000</v>
      </c>
      <c r="C41" s="18"/>
      <c r="D41" s="16">
        <f>D42</f>
        <v>629</v>
      </c>
      <c r="E41" s="16">
        <f>E42</f>
        <v>629</v>
      </c>
      <c r="F41" s="16">
        <f>F42</f>
        <v>682</v>
      </c>
      <c r="G41" s="16">
        <f t="shared" si="0"/>
        <v>108.42607313195549</v>
      </c>
      <c r="H41" s="30"/>
      <c r="I41" s="30"/>
    </row>
    <row r="42" spans="1:9" ht="12.75">
      <c r="A42" s="7" t="s">
        <v>47</v>
      </c>
      <c r="B42" s="21"/>
      <c r="C42" s="22" t="s">
        <v>48</v>
      </c>
      <c r="D42" s="15">
        <v>629</v>
      </c>
      <c r="E42" s="15">
        <v>629</v>
      </c>
      <c r="F42" s="15">
        <v>682</v>
      </c>
      <c r="G42" s="15">
        <f t="shared" si="0"/>
        <v>108.42607313195549</v>
      </c>
      <c r="H42" s="30"/>
      <c r="I42" s="30"/>
    </row>
    <row r="43" spans="1:9" ht="12.75">
      <c r="A43" s="5" t="s">
        <v>58</v>
      </c>
      <c r="B43" s="18" t="s">
        <v>56</v>
      </c>
      <c r="C43" s="18"/>
      <c r="D43" s="26">
        <f>SUM(D44:D44)</f>
        <v>150</v>
      </c>
      <c r="E43" s="26">
        <f>SUM(E44:E44)</f>
        <v>150</v>
      </c>
      <c r="F43" s="26">
        <f>SUM(F44:F44)</f>
        <v>150</v>
      </c>
      <c r="G43" s="16">
        <f t="shared" si="0"/>
        <v>100</v>
      </c>
      <c r="H43" s="30"/>
      <c r="I43" s="30"/>
    </row>
    <row r="44" spans="1:9" ht="25.5">
      <c r="A44" s="7" t="s">
        <v>57</v>
      </c>
      <c r="B44" s="21"/>
      <c r="C44" s="22" t="s">
        <v>59</v>
      </c>
      <c r="D44" s="15">
        <v>150</v>
      </c>
      <c r="E44" s="15">
        <v>150</v>
      </c>
      <c r="F44" s="15">
        <v>150</v>
      </c>
      <c r="G44" s="15">
        <f t="shared" si="0"/>
        <v>100</v>
      </c>
      <c r="H44" s="30"/>
      <c r="I44" s="30"/>
    </row>
    <row r="45" spans="1:9" ht="12.75">
      <c r="A45" s="10" t="s">
        <v>28</v>
      </c>
      <c r="B45" s="28"/>
      <c r="C45" s="28"/>
      <c r="D45" s="26">
        <f>D15+D21+D23+D27+D33+D39+D43+D37+D41</f>
        <v>24225.7</v>
      </c>
      <c r="E45" s="26">
        <f>E15+E21+E23+E27+E33+E39+E43+E37+E41</f>
        <v>50656.5</v>
      </c>
      <c r="F45" s="26">
        <f>F15+F21+F23+F27+F33+F39+F43+F37+F41</f>
        <v>26598.385</v>
      </c>
      <c r="G45" s="16">
        <f t="shared" si="0"/>
        <v>109.7940823175388</v>
      </c>
      <c r="H45" s="30"/>
      <c r="I45" s="30"/>
    </row>
    <row r="46" spans="1:9" ht="12.75">
      <c r="A46" s="1"/>
      <c r="B46" s="1"/>
      <c r="C46" s="4"/>
      <c r="F46" s="29"/>
      <c r="H46" s="30"/>
      <c r="I46" s="30"/>
    </row>
    <row r="47" spans="1:9" ht="12.75">
      <c r="A47" s="1"/>
      <c r="B47" s="1"/>
      <c r="C47" s="4"/>
      <c r="H47" s="30"/>
      <c r="I47" s="30"/>
    </row>
    <row r="48" spans="8:9" ht="12.75">
      <c r="H48" s="30"/>
      <c r="I48" s="30"/>
    </row>
  </sheetData>
  <sheetProtection/>
  <mergeCells count="17">
    <mergeCell ref="A9:G9"/>
    <mergeCell ref="B4:F4"/>
    <mergeCell ref="H2:H4"/>
    <mergeCell ref="B2:F2"/>
    <mergeCell ref="B3:F3"/>
    <mergeCell ref="B6:D6"/>
    <mergeCell ref="B7:D7"/>
    <mergeCell ref="A10:C10"/>
    <mergeCell ref="B5:F5"/>
    <mergeCell ref="G12:G14"/>
    <mergeCell ref="A12:A14"/>
    <mergeCell ref="B12:B14"/>
    <mergeCell ref="C12:C14"/>
    <mergeCell ref="D12:D14"/>
    <mergeCell ref="E12:E14"/>
    <mergeCell ref="F12:F14"/>
    <mergeCell ref="A8:G8"/>
  </mergeCells>
  <printOptions/>
  <pageMargins left="0.984251968503937" right="0" top="0.3937007874015748" bottom="0.3937007874015748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Квитцау О.А.</cp:lastModifiedBy>
  <cp:lastPrinted>2014-11-10T09:10:09Z</cp:lastPrinted>
  <dcterms:created xsi:type="dcterms:W3CDTF">2006-11-19T15:02:18Z</dcterms:created>
  <dcterms:modified xsi:type="dcterms:W3CDTF">2014-11-13T09:35:03Z</dcterms:modified>
  <cp:category/>
  <cp:version/>
  <cp:contentType/>
  <cp:contentStatus/>
</cp:coreProperties>
</file>