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гоустройство" sheetId="1" r:id="rId1"/>
    <sheet name="Бани" sheetId="2" r:id="rId2"/>
    <sheet name="Администрация" sheetId="3" r:id="rId3"/>
    <sheet name="0500" sheetId="4" r:id="rId4"/>
  </sheets>
  <definedNames/>
  <calcPr fullCalcOnLoad="1"/>
</workbook>
</file>

<file path=xl/sharedStrings.xml><?xml version="1.0" encoding="utf-8"?>
<sst xmlns="http://schemas.openxmlformats.org/spreadsheetml/2006/main" count="135" uniqueCount="111">
  <si>
    <t>ст. 211</t>
  </si>
  <si>
    <t>ст. 213</t>
  </si>
  <si>
    <t>ст.221</t>
  </si>
  <si>
    <t>8 телефонов и переговоры</t>
  </si>
  <si>
    <t>ст. 223(003)</t>
  </si>
  <si>
    <t>Эл.энергия</t>
  </si>
  <si>
    <t>ст.223(004)</t>
  </si>
  <si>
    <t>Тепло</t>
  </si>
  <si>
    <t>ст. 223(005)</t>
  </si>
  <si>
    <t>Вода и стоки</t>
  </si>
  <si>
    <t>ст. 222</t>
  </si>
  <si>
    <t>Транспортные расходы</t>
  </si>
  <si>
    <t>ст. 226</t>
  </si>
  <si>
    <t>Прочие расходы</t>
  </si>
  <si>
    <t>в т. ч.</t>
  </si>
  <si>
    <t>з/пл. сторожей</t>
  </si>
  <si>
    <t>ремонт автомобиля</t>
  </si>
  <si>
    <t>статистика</t>
  </si>
  <si>
    <t>подписка на газеты</t>
  </si>
  <si>
    <t>страховка</t>
  </si>
  <si>
    <t>архив</t>
  </si>
  <si>
    <t>взносы в ассоциацию</t>
  </si>
  <si>
    <t>курсы, семинары</t>
  </si>
  <si>
    <t>вывоз ТБО</t>
  </si>
  <si>
    <t>печатная продукция</t>
  </si>
  <si>
    <t>ст. 340</t>
  </si>
  <si>
    <t>Материальные запасы</t>
  </si>
  <si>
    <t>в т.ч.</t>
  </si>
  <si>
    <t>Бензин</t>
  </si>
  <si>
    <t>Канцелярия</t>
  </si>
  <si>
    <t>Хоз.товары</t>
  </si>
  <si>
    <t>Автозапчасти</t>
  </si>
  <si>
    <t>Вода</t>
  </si>
  <si>
    <t>Прочие</t>
  </si>
  <si>
    <t>ст. 310</t>
  </si>
  <si>
    <t>ст. 290</t>
  </si>
  <si>
    <t>муниц.ФОТ</t>
  </si>
  <si>
    <t>немуниц.ФОТ</t>
  </si>
  <si>
    <t>муниц.  ФОТ</t>
  </si>
  <si>
    <t>немуницип. ФОТ</t>
  </si>
  <si>
    <t>Всего</t>
  </si>
  <si>
    <t>Экология, прочие</t>
  </si>
  <si>
    <t>ОС</t>
  </si>
  <si>
    <t>%</t>
  </si>
  <si>
    <t>Всего расходов по администрации</t>
  </si>
  <si>
    <t>ст 262</t>
  </si>
  <si>
    <t>Выплаты по пенсионерам</t>
  </si>
  <si>
    <t>Расходы на уличное освещение</t>
  </si>
  <si>
    <t>Электроэнергия</t>
  </si>
  <si>
    <t>Итого</t>
  </si>
  <si>
    <t>Строительство и содержание дорог</t>
  </si>
  <si>
    <t>Ремонт дорог</t>
  </si>
  <si>
    <t>Прочие мероприятия</t>
  </si>
  <si>
    <t>Уборка свалок</t>
  </si>
  <si>
    <t>Вознаграждение старост</t>
  </si>
  <si>
    <t>Обработка борщевика</t>
  </si>
  <si>
    <t>Контейнерные площадки</t>
  </si>
  <si>
    <t>Благоустройство Суйды</t>
  </si>
  <si>
    <t>Всего по благоустройству</t>
  </si>
  <si>
    <t>ст. 225</t>
  </si>
  <si>
    <t>техосмотр</t>
  </si>
  <si>
    <t>оформление права собственности</t>
  </si>
  <si>
    <t>прочие расходы</t>
  </si>
  <si>
    <t xml:space="preserve">З/пл электриков, обслуживание </t>
  </si>
  <si>
    <t>Щебень</t>
  </si>
  <si>
    <t>Субботник</t>
  </si>
  <si>
    <t>Приобретение электрооборудования ремонтные работы</t>
  </si>
  <si>
    <t>Уборка снега, подсыпка песком</t>
  </si>
  <si>
    <t>ст. 212</t>
  </si>
  <si>
    <t>Содержание братских захоронений</t>
  </si>
  <si>
    <t>Договор по видеонабл. Памятника</t>
  </si>
  <si>
    <t>Отлов собак</t>
  </si>
  <si>
    <t>Снос деревьев</t>
  </si>
  <si>
    <t>МЦП "Энергосбережение" Ремонт уличного освещения</t>
  </si>
  <si>
    <t>Баня п. Высокоключевой</t>
  </si>
  <si>
    <t>Стоки</t>
  </si>
  <si>
    <t>Баня п. Кобринское</t>
  </si>
  <si>
    <t>Телефон</t>
  </si>
  <si>
    <t>Моющие</t>
  </si>
  <si>
    <t>Дрова</t>
  </si>
  <si>
    <t>Итого расходы по баням</t>
  </si>
  <si>
    <t>Катриджи</t>
  </si>
  <si>
    <t>Свободное жилье</t>
  </si>
  <si>
    <t>Расходы по   Администрации на 2013 год</t>
  </si>
  <si>
    <t>Ремонт</t>
  </si>
  <si>
    <t>Ремонт машины</t>
  </si>
  <si>
    <t>Заправка картриджа</t>
  </si>
  <si>
    <t>Ремонтные работы</t>
  </si>
  <si>
    <t>Переданные полномочия</t>
  </si>
  <si>
    <t>Расходы по благоустройству подр. 0503</t>
  </si>
  <si>
    <t>Организация и обустройство парковок</t>
  </si>
  <si>
    <t>Приобретение труб для дорог</t>
  </si>
  <si>
    <t>Расходы по   баням на 2013 год подр. 0502</t>
  </si>
  <si>
    <t>Подр. 0501 Расходы по коммунальному хозяйству</t>
  </si>
  <si>
    <t>Расходы по наему</t>
  </si>
  <si>
    <t>Квитанция по наему помещ.</t>
  </si>
  <si>
    <t>Услуги банка</t>
  </si>
  <si>
    <t>Ремонт квартир</t>
  </si>
  <si>
    <t>Итого по подр. 0501</t>
  </si>
  <si>
    <t>Подр. 0502 Расходы по жилищному хозяйству</t>
  </si>
  <si>
    <t>Расходы по  баням</t>
  </si>
  <si>
    <t>МЦП "Энергосбережение" приборы учета</t>
  </si>
  <si>
    <t>Итого по подр. 0502</t>
  </si>
  <si>
    <t>Знаки</t>
  </si>
  <si>
    <t>Убытки по баням</t>
  </si>
  <si>
    <t>ст. 226 в т.ч.</t>
  </si>
  <si>
    <t>ВЦП  "Повышение безопасности дорожного движения в Кобринском СП в 2013-2014 г"</t>
  </si>
  <si>
    <t xml:space="preserve">ст. 226 в т.ч. </t>
  </si>
  <si>
    <t xml:space="preserve">Ремонт дорог </t>
  </si>
  <si>
    <t>Ремонт дворовой территории</t>
  </si>
  <si>
    <t xml:space="preserve">ВЦП  "Содержание и ремонт дорог в 2013-2014 г"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</si>
</sst>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2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wrapText="1"/>
    </xf>
    <xf numFmtId="0" fontId="26" fillId="0" borderId="15" xfId="0" applyFont="1" applyBorder="1" applyAlignment="1">
      <alignment/>
    </xf>
    <xf numFmtId="0" fontId="26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5">
      <selection activeCell="B38" sqref="B38"/>
    </sheetView>
  </sheetViews>
  <sheetFormatPr defaultColWidth="9.140625" defaultRowHeight="15"/>
  <cols>
    <col min="1" max="1" width="17.140625" style="0" customWidth="1"/>
    <col min="2" max="2" width="32.8515625" style="0" customWidth="1"/>
    <col min="3" max="3" width="9.28125" style="0" customWidth="1"/>
    <col min="4" max="4" width="9.140625" style="0" customWidth="1"/>
    <col min="5" max="5" width="8.57421875" style="0" customWidth="1"/>
    <col min="6" max="6" width="7.00390625" style="0" customWidth="1"/>
  </cols>
  <sheetData>
    <row r="2" spans="1:7" ht="18">
      <c r="A2" s="64" t="s">
        <v>83</v>
      </c>
      <c r="B2" s="64"/>
      <c r="C2" s="64"/>
      <c r="D2" s="64"/>
      <c r="E2" s="64"/>
      <c r="F2" s="64"/>
      <c r="G2" s="64"/>
    </row>
    <row r="3" spans="1:7" ht="14.25">
      <c r="A3" s="65"/>
      <c r="B3" s="65"/>
      <c r="C3" s="65"/>
      <c r="D3" s="65"/>
      <c r="E3" s="65"/>
      <c r="F3" s="65"/>
      <c r="G3" s="65"/>
    </row>
    <row r="4" spans="1:6" ht="15.75">
      <c r="A4" s="69" t="s">
        <v>89</v>
      </c>
      <c r="B4" s="69"/>
      <c r="C4" s="69"/>
      <c r="D4" s="69"/>
      <c r="E4" s="69"/>
      <c r="F4" s="69"/>
    </row>
    <row r="6" spans="1:6" ht="15">
      <c r="A6" s="70" t="s">
        <v>47</v>
      </c>
      <c r="B6" s="70"/>
      <c r="C6" s="3">
        <v>2011</v>
      </c>
      <c r="D6" s="3">
        <v>2012</v>
      </c>
      <c r="E6" s="3">
        <v>2013</v>
      </c>
      <c r="F6" s="54" t="s">
        <v>43</v>
      </c>
    </row>
    <row r="7" spans="1:6" ht="14.25">
      <c r="A7" s="1"/>
      <c r="B7" s="1"/>
      <c r="C7" s="1"/>
      <c r="D7" s="1"/>
      <c r="E7" s="1"/>
      <c r="F7" s="1"/>
    </row>
    <row r="8" spans="1:6" ht="15">
      <c r="A8" s="2" t="s">
        <v>12</v>
      </c>
      <c r="B8" s="2" t="s">
        <v>63</v>
      </c>
      <c r="C8" s="1">
        <v>449.6</v>
      </c>
      <c r="D8" s="1">
        <v>717</v>
      </c>
      <c r="E8" s="1">
        <v>700</v>
      </c>
      <c r="F8" s="13">
        <f>E8/D8*100</f>
        <v>97.62900976290098</v>
      </c>
    </row>
    <row r="9" spans="1:6" ht="14.25">
      <c r="A9" s="2"/>
      <c r="B9" s="2" t="s">
        <v>48</v>
      </c>
      <c r="C9" s="1">
        <v>2274</v>
      </c>
      <c r="D9" s="1">
        <v>2500</v>
      </c>
      <c r="E9" s="1">
        <v>3000</v>
      </c>
      <c r="F9" s="50">
        <f aca="true" t="shared" si="0" ref="F9:F39">E9/D9*100</f>
        <v>120</v>
      </c>
    </row>
    <row r="10" spans="1:6" ht="28.5">
      <c r="A10" s="2"/>
      <c r="B10" s="2" t="s">
        <v>66</v>
      </c>
      <c r="C10" s="1">
        <v>300</v>
      </c>
      <c r="D10" s="1">
        <v>200</v>
      </c>
      <c r="E10" s="1">
        <v>150</v>
      </c>
      <c r="F10" s="50">
        <f t="shared" si="0"/>
        <v>75</v>
      </c>
    </row>
    <row r="11" spans="1:6" ht="28.5" customHeight="1">
      <c r="A11" s="2"/>
      <c r="B11" s="2" t="s">
        <v>73</v>
      </c>
      <c r="C11" s="1">
        <v>100</v>
      </c>
      <c r="D11" s="1">
        <v>250</v>
      </c>
      <c r="E11" s="1">
        <v>250</v>
      </c>
      <c r="F11" s="50">
        <f t="shared" si="0"/>
        <v>100</v>
      </c>
    </row>
    <row r="12" spans="1:6" ht="15">
      <c r="A12" s="2"/>
      <c r="B12" s="39" t="s">
        <v>49</v>
      </c>
      <c r="C12" s="3">
        <f>SUM(C8:C11)</f>
        <v>3123.6</v>
      </c>
      <c r="D12" s="3">
        <f>SUM(D8:D11)</f>
        <v>3667</v>
      </c>
      <c r="E12" s="3">
        <f>SUM(E8:E11)</f>
        <v>4100</v>
      </c>
      <c r="F12" s="13">
        <f t="shared" si="0"/>
        <v>111.80801745295884</v>
      </c>
    </row>
    <row r="13" spans="1:6" ht="15">
      <c r="A13" s="66" t="s">
        <v>50</v>
      </c>
      <c r="B13" s="66"/>
      <c r="C13" s="1"/>
      <c r="D13" s="3"/>
      <c r="E13" s="3"/>
      <c r="F13" s="13"/>
    </row>
    <row r="14" spans="1:6" ht="28.5">
      <c r="A14" s="40"/>
      <c r="B14" s="44" t="s">
        <v>90</v>
      </c>
      <c r="C14" s="1"/>
      <c r="D14" s="45">
        <v>150</v>
      </c>
      <c r="E14" s="63">
        <v>80</v>
      </c>
      <c r="F14" s="50">
        <f t="shared" si="0"/>
        <v>53.333333333333336</v>
      </c>
    </row>
    <row r="15" spans="1:6" ht="45">
      <c r="A15" s="40"/>
      <c r="B15" s="60" t="s">
        <v>106</v>
      </c>
      <c r="C15" s="41">
        <v>1200</v>
      </c>
      <c r="D15" s="3">
        <v>1387.1</v>
      </c>
      <c r="E15" s="3">
        <f>E16+E17+E18+E19</f>
        <v>865</v>
      </c>
      <c r="F15" s="13">
        <f t="shared" si="0"/>
        <v>62.36032009227886</v>
      </c>
    </row>
    <row r="16" spans="1:6" ht="14.25">
      <c r="A16" s="2" t="s">
        <v>105</v>
      </c>
      <c r="B16" s="12" t="s">
        <v>67</v>
      </c>
      <c r="C16" s="1">
        <v>72.9</v>
      </c>
      <c r="D16" s="1">
        <v>600</v>
      </c>
      <c r="E16" s="1">
        <v>600</v>
      </c>
      <c r="F16" s="50">
        <f t="shared" si="0"/>
        <v>100</v>
      </c>
    </row>
    <row r="17" spans="1:6" ht="14.25">
      <c r="A17" s="2"/>
      <c r="B17" s="12" t="s">
        <v>51</v>
      </c>
      <c r="C17" s="1">
        <v>0</v>
      </c>
      <c r="D17" s="1">
        <v>787.1</v>
      </c>
      <c r="E17" s="1">
        <v>0</v>
      </c>
      <c r="F17" s="50">
        <f t="shared" si="0"/>
        <v>0</v>
      </c>
    </row>
    <row r="18" spans="1:6" ht="15">
      <c r="A18" s="2"/>
      <c r="B18" s="12" t="s">
        <v>64</v>
      </c>
      <c r="C18" s="1"/>
      <c r="D18" s="1">
        <v>287.1</v>
      </c>
      <c r="E18" s="1">
        <v>250</v>
      </c>
      <c r="F18" s="13"/>
    </row>
    <row r="19" spans="1:6" ht="15">
      <c r="A19" s="2"/>
      <c r="B19" s="12" t="s">
        <v>103</v>
      </c>
      <c r="C19" s="1"/>
      <c r="D19" s="1"/>
      <c r="E19" s="1">
        <v>15</v>
      </c>
      <c r="F19" s="13"/>
    </row>
    <row r="20" spans="1:6" ht="30">
      <c r="A20" s="61"/>
      <c r="B20" s="62" t="s">
        <v>110</v>
      </c>
      <c r="C20" s="41"/>
      <c r="D20" s="41"/>
      <c r="E20" s="41">
        <f>E21+E22</f>
        <v>362</v>
      </c>
      <c r="F20" s="13"/>
    </row>
    <row r="21" spans="1:6" ht="15">
      <c r="A21" s="2" t="s">
        <v>107</v>
      </c>
      <c r="B21" s="12" t="s">
        <v>108</v>
      </c>
      <c r="C21" s="1"/>
      <c r="D21" s="1"/>
      <c r="E21" s="1">
        <v>157</v>
      </c>
      <c r="F21" s="13"/>
    </row>
    <row r="22" spans="1:6" ht="15">
      <c r="A22" s="2"/>
      <c r="B22" s="12" t="s">
        <v>109</v>
      </c>
      <c r="C22" s="1"/>
      <c r="D22" s="1"/>
      <c r="E22" s="1">
        <v>205</v>
      </c>
      <c r="F22" s="13"/>
    </row>
    <row r="23" spans="1:6" ht="15">
      <c r="A23" s="2"/>
      <c r="B23" s="12"/>
      <c r="C23" s="1"/>
      <c r="D23" s="1"/>
      <c r="E23" s="1"/>
      <c r="F23" s="13"/>
    </row>
    <row r="24" spans="1:6" ht="15">
      <c r="A24" s="2"/>
      <c r="B24" s="11" t="s">
        <v>49</v>
      </c>
      <c r="C24" s="3">
        <f>SUM(C14:C15)</f>
        <v>1200</v>
      </c>
      <c r="D24" s="3">
        <f>SUM(D14:D15)</f>
        <v>1537.1</v>
      </c>
      <c r="E24" s="3">
        <f>E14+E15+E20</f>
        <v>1307</v>
      </c>
      <c r="F24" s="13">
        <f t="shared" si="0"/>
        <v>85.03025177281896</v>
      </c>
    </row>
    <row r="25" spans="1:6" ht="15">
      <c r="A25" s="67" t="s">
        <v>52</v>
      </c>
      <c r="B25" s="68"/>
      <c r="C25" s="1"/>
      <c r="D25" s="1"/>
      <c r="E25" s="1"/>
      <c r="F25" s="13"/>
    </row>
    <row r="26" spans="1:6" ht="15">
      <c r="A26" s="2" t="s">
        <v>12</v>
      </c>
      <c r="B26" s="2" t="s">
        <v>53</v>
      </c>
      <c r="C26" s="1">
        <v>100</v>
      </c>
      <c r="D26" s="1">
        <v>100</v>
      </c>
      <c r="E26" s="1">
        <v>100</v>
      </c>
      <c r="F26" s="13">
        <f t="shared" si="0"/>
        <v>100</v>
      </c>
    </row>
    <row r="27" spans="1:6" ht="18" customHeight="1">
      <c r="A27" s="2"/>
      <c r="B27" s="2" t="s">
        <v>69</v>
      </c>
      <c r="C27" s="1">
        <v>50</v>
      </c>
      <c r="D27" s="1">
        <v>50</v>
      </c>
      <c r="E27" s="1">
        <v>50</v>
      </c>
      <c r="F27" s="13">
        <f t="shared" si="0"/>
        <v>100</v>
      </c>
    </row>
    <row r="28" spans="1:6" ht="15">
      <c r="A28" s="2"/>
      <c r="B28" s="2" t="s">
        <v>54</v>
      </c>
      <c r="C28" s="1">
        <v>122.9</v>
      </c>
      <c r="D28" s="1">
        <v>122.9</v>
      </c>
      <c r="E28" s="1">
        <v>110</v>
      </c>
      <c r="F28" s="13">
        <f t="shared" si="0"/>
        <v>89.50366151342554</v>
      </c>
    </row>
    <row r="29" spans="1:6" ht="15">
      <c r="A29" s="2"/>
      <c r="B29" s="2" t="s">
        <v>72</v>
      </c>
      <c r="C29" s="1">
        <v>37.5</v>
      </c>
      <c r="D29" s="1">
        <v>60</v>
      </c>
      <c r="E29" s="1">
        <v>100</v>
      </c>
      <c r="F29" s="13">
        <f t="shared" si="0"/>
        <v>166.66666666666669</v>
      </c>
    </row>
    <row r="30" spans="1:6" ht="15">
      <c r="A30" s="2"/>
      <c r="B30" s="12" t="s">
        <v>55</v>
      </c>
      <c r="C30" s="1">
        <v>50</v>
      </c>
      <c r="D30" s="1">
        <v>60</v>
      </c>
      <c r="E30" s="1">
        <v>60</v>
      </c>
      <c r="F30" s="13">
        <f t="shared" si="0"/>
        <v>100</v>
      </c>
    </row>
    <row r="31" spans="1:6" ht="15">
      <c r="A31" s="2"/>
      <c r="B31" s="12" t="s">
        <v>56</v>
      </c>
      <c r="C31" s="1">
        <v>0</v>
      </c>
      <c r="D31" s="1">
        <v>120</v>
      </c>
      <c r="E31" s="1">
        <v>20</v>
      </c>
      <c r="F31" s="13">
        <f t="shared" si="0"/>
        <v>16.666666666666664</v>
      </c>
    </row>
    <row r="32" spans="1:6" ht="15">
      <c r="A32" s="2"/>
      <c r="B32" s="12" t="s">
        <v>57</v>
      </c>
      <c r="C32" s="1">
        <v>63</v>
      </c>
      <c r="D32" s="1">
        <v>63</v>
      </c>
      <c r="E32" s="1"/>
      <c r="F32" s="13">
        <f t="shared" si="0"/>
        <v>0</v>
      </c>
    </row>
    <row r="33" spans="1:6" ht="16.5" customHeight="1">
      <c r="A33" s="2"/>
      <c r="B33" s="12" t="s">
        <v>65</v>
      </c>
      <c r="C33" s="1">
        <v>0</v>
      </c>
      <c r="D33" s="1">
        <v>30</v>
      </c>
      <c r="E33" s="1">
        <v>30</v>
      </c>
      <c r="F33" s="13">
        <f t="shared" si="0"/>
        <v>100</v>
      </c>
    </row>
    <row r="34" spans="1:6" ht="15">
      <c r="A34" s="2"/>
      <c r="B34" s="2" t="s">
        <v>70</v>
      </c>
      <c r="C34" s="1">
        <v>45.7</v>
      </c>
      <c r="D34" s="1">
        <v>50</v>
      </c>
      <c r="E34" s="1">
        <v>44.3</v>
      </c>
      <c r="F34" s="13">
        <f t="shared" si="0"/>
        <v>88.6</v>
      </c>
    </row>
    <row r="35" spans="1:6" ht="15">
      <c r="A35" s="2"/>
      <c r="B35" s="2" t="s">
        <v>71</v>
      </c>
      <c r="C35" s="1">
        <v>40</v>
      </c>
      <c r="D35" s="1">
        <v>20</v>
      </c>
      <c r="E35" s="1"/>
      <c r="F35" s="13">
        <f t="shared" si="0"/>
        <v>0</v>
      </c>
    </row>
    <row r="36" spans="1:6" ht="15">
      <c r="A36" s="2"/>
      <c r="B36" s="2" t="s">
        <v>91</v>
      </c>
      <c r="C36" s="1"/>
      <c r="D36" s="1">
        <v>20</v>
      </c>
      <c r="E36" s="1"/>
      <c r="F36" s="13">
        <f t="shared" si="0"/>
        <v>0</v>
      </c>
    </row>
    <row r="37" spans="1:6" ht="15">
      <c r="A37" s="2"/>
      <c r="B37" s="2" t="s">
        <v>33</v>
      </c>
      <c r="C37" s="1"/>
      <c r="D37" s="1">
        <v>0</v>
      </c>
      <c r="E37" s="1">
        <v>6.8</v>
      </c>
      <c r="F37" s="13"/>
    </row>
    <row r="38" spans="1:6" ht="15">
      <c r="A38" s="2"/>
      <c r="B38" s="11" t="s">
        <v>49</v>
      </c>
      <c r="C38" s="3">
        <f>SUM(C26:C37)</f>
        <v>509.09999999999997</v>
      </c>
      <c r="D38" s="3">
        <f>SUM(D26:D37)</f>
        <v>695.9</v>
      </c>
      <c r="E38" s="3">
        <f>SUM(E26:E37)</f>
        <v>521.0999999999999</v>
      </c>
      <c r="F38" s="13">
        <f t="shared" si="0"/>
        <v>74.88144848397758</v>
      </c>
    </row>
    <row r="39" spans="1:6" ht="15">
      <c r="A39" s="66" t="s">
        <v>58</v>
      </c>
      <c r="B39" s="66"/>
      <c r="C39" s="3">
        <f>C12+C24+C38</f>
        <v>4832.700000000001</v>
      </c>
      <c r="D39" s="3">
        <f>D12+D24+D38</f>
        <v>5900</v>
      </c>
      <c r="E39" s="3">
        <f>E12+E24+E38</f>
        <v>5928.1</v>
      </c>
      <c r="F39" s="13">
        <f t="shared" si="0"/>
        <v>100.4762711864407</v>
      </c>
    </row>
    <row r="40" spans="1:2" ht="14.25">
      <c r="A40" s="9"/>
      <c r="B40" s="9"/>
    </row>
  </sheetData>
  <sheetProtection/>
  <mergeCells count="7">
    <mergeCell ref="A2:G2"/>
    <mergeCell ref="A3:G3"/>
    <mergeCell ref="A39:B39"/>
    <mergeCell ref="A25:B25"/>
    <mergeCell ref="A4:F4"/>
    <mergeCell ref="A6:B6"/>
    <mergeCell ref="A13:B13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140625" style="0" customWidth="1"/>
    <col min="2" max="2" width="33.8515625" style="0" customWidth="1"/>
  </cols>
  <sheetData>
    <row r="1" spans="1:5" ht="18.75">
      <c r="A1" s="71" t="s">
        <v>92</v>
      </c>
      <c r="B1" s="71"/>
      <c r="C1" s="71"/>
      <c r="D1" s="71"/>
      <c r="E1" s="71"/>
    </row>
    <row r="2" spans="1:5" ht="15.75">
      <c r="A2" s="23"/>
      <c r="B2" s="23"/>
      <c r="C2" s="23">
        <v>2012</v>
      </c>
      <c r="D2" s="23">
        <v>2013</v>
      </c>
      <c r="E2" s="24" t="s">
        <v>43</v>
      </c>
    </row>
    <row r="3" spans="1:5" ht="15.75">
      <c r="A3" s="23"/>
      <c r="B3" s="25" t="s">
        <v>104</v>
      </c>
      <c r="C3" s="26">
        <v>700</v>
      </c>
      <c r="D3" s="26">
        <v>500</v>
      </c>
      <c r="E3" s="24"/>
    </row>
    <row r="4" spans="1:5" ht="15.75">
      <c r="A4" s="23"/>
      <c r="B4" s="25" t="s">
        <v>78</v>
      </c>
      <c r="C4" s="26">
        <v>20</v>
      </c>
      <c r="D4" s="26">
        <v>20</v>
      </c>
      <c r="E4" s="24"/>
    </row>
    <row r="5" spans="1:5" ht="15.75">
      <c r="A5" s="22"/>
      <c r="B5" s="27" t="s">
        <v>79</v>
      </c>
      <c r="C5" s="49">
        <v>70</v>
      </c>
      <c r="D5" s="28">
        <v>70</v>
      </c>
      <c r="E5" s="29">
        <v>0</v>
      </c>
    </row>
    <row r="6" spans="1:5" ht="14.25">
      <c r="A6" s="30"/>
      <c r="B6" s="31"/>
      <c r="C6" s="30"/>
      <c r="D6" s="30"/>
      <c r="E6" s="32"/>
    </row>
    <row r="7" spans="1:5" ht="14.25">
      <c r="A7" s="30"/>
      <c r="B7" s="31" t="s">
        <v>74</v>
      </c>
      <c r="C7" s="46">
        <f>SUM(C8:C12)</f>
        <v>416.9</v>
      </c>
      <c r="D7" s="46">
        <f>SUM(D8:D12)</f>
        <v>417.5</v>
      </c>
      <c r="E7" s="32"/>
    </row>
    <row r="8" spans="1:5" ht="15">
      <c r="A8" s="22" t="s">
        <v>12</v>
      </c>
      <c r="B8" s="27" t="s">
        <v>7</v>
      </c>
      <c r="C8" s="28">
        <v>384.4</v>
      </c>
      <c r="D8" s="22">
        <v>380</v>
      </c>
      <c r="E8" s="29"/>
    </row>
    <row r="9" spans="1:5" ht="15">
      <c r="A9" s="22" t="s">
        <v>12</v>
      </c>
      <c r="B9" s="27" t="s">
        <v>32</v>
      </c>
      <c r="C9" s="28">
        <v>9</v>
      </c>
      <c r="D9" s="22">
        <v>9.2</v>
      </c>
      <c r="E9" s="29"/>
    </row>
    <row r="10" spans="1:5" ht="15">
      <c r="A10" s="22" t="s">
        <v>12</v>
      </c>
      <c r="B10" s="27" t="s">
        <v>75</v>
      </c>
      <c r="C10" s="28">
        <v>23.5</v>
      </c>
      <c r="D10" s="22">
        <v>28.3</v>
      </c>
      <c r="E10" s="29"/>
    </row>
    <row r="11" spans="1:5" ht="15">
      <c r="A11" s="22"/>
      <c r="B11" s="27"/>
      <c r="C11" s="22"/>
      <c r="D11" s="22"/>
      <c r="E11" s="29"/>
    </row>
    <row r="12" spans="1:5" ht="15">
      <c r="A12" s="22"/>
      <c r="B12" s="27"/>
      <c r="C12" s="22"/>
      <c r="D12" s="22"/>
      <c r="E12" s="29"/>
    </row>
    <row r="13" spans="1:5" ht="15">
      <c r="A13" s="22"/>
      <c r="B13" s="27"/>
      <c r="C13" s="22"/>
      <c r="D13" s="22"/>
      <c r="E13" s="29"/>
    </row>
    <row r="14" spans="1:5" ht="15">
      <c r="A14" s="22"/>
      <c r="B14" s="33" t="s">
        <v>76</v>
      </c>
      <c r="C14" s="47">
        <f>SUM(C15:C19)</f>
        <v>316.99999999999994</v>
      </c>
      <c r="D14" s="47">
        <f>SUM(D15:D19)</f>
        <v>390.79999999999995</v>
      </c>
      <c r="E14" s="29"/>
    </row>
    <row r="15" spans="1:5" ht="15">
      <c r="A15" s="30" t="s">
        <v>12</v>
      </c>
      <c r="B15" s="34" t="s">
        <v>7</v>
      </c>
      <c r="C15" s="48">
        <v>278.3</v>
      </c>
      <c r="D15" s="52">
        <v>331</v>
      </c>
      <c r="E15" s="32"/>
    </row>
    <row r="16" spans="1:5" ht="15">
      <c r="A16" s="30" t="s">
        <v>12</v>
      </c>
      <c r="B16" s="34" t="s">
        <v>32</v>
      </c>
      <c r="C16" s="48">
        <v>5.9</v>
      </c>
      <c r="D16" s="52">
        <v>13</v>
      </c>
      <c r="E16" s="32"/>
    </row>
    <row r="17" spans="1:5" ht="15">
      <c r="A17" s="30" t="s">
        <v>12</v>
      </c>
      <c r="B17" s="34" t="s">
        <v>75</v>
      </c>
      <c r="C17" s="48">
        <v>18.9</v>
      </c>
      <c r="D17" s="52">
        <v>31.4</v>
      </c>
      <c r="E17" s="32"/>
    </row>
    <row r="18" spans="1:5" ht="15">
      <c r="A18" s="22" t="s">
        <v>12</v>
      </c>
      <c r="B18" s="27" t="s">
        <v>5</v>
      </c>
      <c r="C18" s="28">
        <v>10.9</v>
      </c>
      <c r="D18" s="22">
        <v>12.4</v>
      </c>
      <c r="E18" s="29"/>
    </row>
    <row r="19" spans="1:5" ht="15">
      <c r="A19" s="22" t="s">
        <v>12</v>
      </c>
      <c r="B19" s="27" t="s">
        <v>77</v>
      </c>
      <c r="C19" s="28">
        <v>3</v>
      </c>
      <c r="D19" s="22">
        <v>3</v>
      </c>
      <c r="E19" s="29"/>
    </row>
    <row r="20" spans="1:5" ht="15">
      <c r="A20" s="35"/>
      <c r="B20" s="27"/>
      <c r="C20" s="22"/>
      <c r="D20" s="22"/>
      <c r="E20" s="29"/>
    </row>
    <row r="21" spans="1:5" ht="14.25">
      <c r="A21" s="30"/>
      <c r="B21" s="31" t="s">
        <v>80</v>
      </c>
      <c r="C21" s="46">
        <f>C3+C4+C5+C7+C14</f>
        <v>1523.9</v>
      </c>
      <c r="D21" s="46">
        <f>D3+D4+D5+D7+D14</f>
        <v>1398.3</v>
      </c>
      <c r="E21" s="53"/>
    </row>
    <row r="22" spans="1:5" ht="15">
      <c r="A22" s="56"/>
      <c r="B22" s="57"/>
      <c r="C22" s="36"/>
      <c r="D22" s="36"/>
      <c r="E22" s="37"/>
    </row>
    <row r="23" spans="1:5" ht="15">
      <c r="A23" s="58"/>
      <c r="B23" s="58"/>
      <c r="C23" s="58"/>
      <c r="D23" s="58"/>
      <c r="E23" s="59"/>
    </row>
    <row r="24" spans="1:6" ht="14.25">
      <c r="A24" s="17"/>
      <c r="B24" s="17"/>
      <c r="C24" s="17"/>
      <c r="D24" s="17"/>
      <c r="E24" s="18"/>
      <c r="F24" s="17"/>
    </row>
    <row r="25" spans="1:6" ht="15">
      <c r="A25" s="19"/>
      <c r="B25" s="19"/>
      <c r="C25" s="17"/>
      <c r="D25" s="17"/>
      <c r="E25" s="18"/>
      <c r="F25" s="17"/>
    </row>
    <row r="26" spans="1:6" ht="15">
      <c r="A26" s="19"/>
      <c r="B26" s="19"/>
      <c r="C26" s="17"/>
      <c r="D26" s="17"/>
      <c r="E26" s="18"/>
      <c r="F26" s="17"/>
    </row>
    <row r="27" spans="1:6" ht="15">
      <c r="A27" s="19"/>
      <c r="B27" s="19"/>
      <c r="C27" s="17"/>
      <c r="D27" s="17"/>
      <c r="E27" s="18"/>
      <c r="F27" s="17"/>
    </row>
    <row r="28" spans="1:6" ht="14.25">
      <c r="A28" s="17"/>
      <c r="B28" s="17"/>
      <c r="C28" s="17"/>
      <c r="D28" s="17"/>
      <c r="E28" s="18"/>
      <c r="F28" s="17"/>
    </row>
    <row r="29" spans="1:6" ht="15">
      <c r="A29" s="19"/>
      <c r="B29" s="19"/>
      <c r="C29" s="17"/>
      <c r="D29" s="17"/>
      <c r="E29" s="18"/>
      <c r="F29" s="17"/>
    </row>
    <row r="30" spans="1:6" ht="15">
      <c r="A30" s="72"/>
      <c r="B30" s="72"/>
      <c r="C30" s="19"/>
      <c r="D30" s="19"/>
      <c r="E30" s="20"/>
      <c r="F30" s="17"/>
    </row>
    <row r="31" spans="1:6" ht="15">
      <c r="A31" s="17"/>
      <c r="B31" s="21"/>
      <c r="C31" s="17"/>
      <c r="D31" s="17"/>
      <c r="E31" s="17"/>
      <c r="F31" s="17"/>
    </row>
    <row r="32" spans="1:6" ht="14.25">
      <c r="A32" s="17"/>
      <c r="B32" s="17"/>
      <c r="C32" s="17"/>
      <c r="D32" s="17"/>
      <c r="E32" s="17"/>
      <c r="F32" s="17"/>
    </row>
  </sheetData>
  <sheetProtection/>
  <mergeCells count="2">
    <mergeCell ref="A1:E1"/>
    <mergeCell ref="A30:B3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7.140625" style="0" customWidth="1"/>
    <col min="2" max="2" width="33.7109375" style="0" customWidth="1"/>
    <col min="3" max="3" width="9.28125" style="0" customWidth="1"/>
    <col min="4" max="4" width="9.57421875" style="0" customWidth="1"/>
    <col min="5" max="5" width="9.421875" style="0" customWidth="1"/>
  </cols>
  <sheetData>
    <row r="1" spans="1:5" ht="18">
      <c r="A1" s="64" t="s">
        <v>83</v>
      </c>
      <c r="B1" s="64"/>
      <c r="C1" s="64"/>
      <c r="D1" s="64"/>
      <c r="E1" s="64"/>
    </row>
    <row r="2" spans="1:5" ht="15.75">
      <c r="A2" s="8"/>
      <c r="B2" s="8"/>
      <c r="C2" s="8">
        <v>2012</v>
      </c>
      <c r="D2" s="8">
        <v>2013</v>
      </c>
      <c r="E2" s="4" t="s">
        <v>43</v>
      </c>
    </row>
    <row r="3" spans="1:5" ht="15">
      <c r="A3" s="3" t="s">
        <v>0</v>
      </c>
      <c r="B3" s="6" t="s">
        <v>40</v>
      </c>
      <c r="C3" s="3">
        <f>SUM(C4:C5)</f>
        <v>3990</v>
      </c>
      <c r="D3" s="3">
        <f>SUM(D4:D5)</f>
        <v>4362</v>
      </c>
      <c r="E3" s="15">
        <f aca="true" t="shared" si="0" ref="E3:E8">D3/C3*100</f>
        <v>109.32330827067669</v>
      </c>
    </row>
    <row r="4" spans="1:5" ht="15">
      <c r="A4" s="1"/>
      <c r="B4" s="7" t="s">
        <v>38</v>
      </c>
      <c r="C4" s="1">
        <v>3660</v>
      </c>
      <c r="D4" s="1">
        <v>4000</v>
      </c>
      <c r="E4" s="15">
        <f t="shared" si="0"/>
        <v>109.28961748633881</v>
      </c>
    </row>
    <row r="5" spans="1:5" ht="14.25">
      <c r="A5" s="1"/>
      <c r="B5" s="7" t="s">
        <v>39</v>
      </c>
      <c r="C5" s="1">
        <v>330</v>
      </c>
      <c r="D5" s="1">
        <v>362</v>
      </c>
      <c r="E5" s="50">
        <f t="shared" si="0"/>
        <v>109.69696969696969</v>
      </c>
    </row>
    <row r="6" spans="1:5" ht="15">
      <c r="A6" s="3" t="s">
        <v>1</v>
      </c>
      <c r="B6" s="6" t="s">
        <v>40</v>
      </c>
      <c r="C6" s="3">
        <f>SUM(C7:C8)</f>
        <v>1245</v>
      </c>
      <c r="D6" s="3">
        <f>SUM(D7:D8)</f>
        <v>1318</v>
      </c>
      <c r="E6" s="15">
        <f t="shared" si="0"/>
        <v>105.86345381526105</v>
      </c>
    </row>
    <row r="7" spans="1:5" ht="14.25">
      <c r="A7" s="1"/>
      <c r="B7" s="7" t="s">
        <v>36</v>
      </c>
      <c r="C7" s="1">
        <v>1132</v>
      </c>
      <c r="D7" s="1">
        <v>1208</v>
      </c>
      <c r="E7" s="50">
        <f t="shared" si="0"/>
        <v>106.71378091872792</v>
      </c>
    </row>
    <row r="8" spans="1:5" ht="14.25">
      <c r="A8" s="1"/>
      <c r="B8" s="7" t="s">
        <v>37</v>
      </c>
      <c r="C8" s="1">
        <v>113</v>
      </c>
      <c r="D8" s="1">
        <v>110</v>
      </c>
      <c r="E8" s="50">
        <f t="shared" si="0"/>
        <v>97.34513274336283</v>
      </c>
    </row>
    <row r="9" spans="1:5" ht="14.25">
      <c r="A9" s="1" t="s">
        <v>68</v>
      </c>
      <c r="B9" s="7"/>
      <c r="C9" s="1">
        <v>1</v>
      </c>
      <c r="D9" s="1"/>
      <c r="E9" s="5"/>
    </row>
    <row r="10" spans="1:5" ht="15">
      <c r="A10" s="3" t="s">
        <v>2</v>
      </c>
      <c r="B10" s="6" t="s">
        <v>3</v>
      </c>
      <c r="C10" s="16">
        <v>115</v>
      </c>
      <c r="D10" s="16">
        <v>120</v>
      </c>
      <c r="E10" s="15">
        <f aca="true" t="shared" si="1" ref="E10:E20">D10/C10*100</f>
        <v>104.34782608695652</v>
      </c>
    </row>
    <row r="11" spans="1:5" ht="15">
      <c r="A11" s="3" t="s">
        <v>4</v>
      </c>
      <c r="B11" s="6" t="s">
        <v>5</v>
      </c>
      <c r="C11" s="16">
        <v>135.5</v>
      </c>
      <c r="D11" s="16">
        <v>150</v>
      </c>
      <c r="E11" s="15">
        <f t="shared" si="1"/>
        <v>110.70110701107012</v>
      </c>
    </row>
    <row r="12" spans="1:5" ht="15">
      <c r="A12" s="3" t="s">
        <v>6</v>
      </c>
      <c r="B12" s="6" t="s">
        <v>7</v>
      </c>
      <c r="C12" s="16">
        <v>147</v>
      </c>
      <c r="D12" s="16">
        <v>150</v>
      </c>
      <c r="E12" s="15">
        <f t="shared" si="1"/>
        <v>102.04081632653062</v>
      </c>
    </row>
    <row r="13" spans="1:5" ht="15">
      <c r="A13" s="3" t="s">
        <v>8</v>
      </c>
      <c r="B13" s="6" t="s">
        <v>9</v>
      </c>
      <c r="C13" s="16">
        <v>4.7</v>
      </c>
      <c r="D13" s="16">
        <v>5.1</v>
      </c>
      <c r="E13" s="15">
        <f t="shared" si="1"/>
        <v>108.51063829787233</v>
      </c>
    </row>
    <row r="14" spans="1:5" ht="15">
      <c r="A14" s="3" t="s">
        <v>10</v>
      </c>
      <c r="B14" s="6" t="s">
        <v>11</v>
      </c>
      <c r="C14" s="16">
        <v>12</v>
      </c>
      <c r="D14" s="16">
        <v>10</v>
      </c>
      <c r="E14" s="15">
        <f t="shared" si="1"/>
        <v>83.33333333333334</v>
      </c>
    </row>
    <row r="15" spans="1:5" ht="15">
      <c r="A15" s="41" t="s">
        <v>59</v>
      </c>
      <c r="B15" s="42" t="s">
        <v>84</v>
      </c>
      <c r="C15" s="41">
        <v>130</v>
      </c>
      <c r="D15" s="41">
        <f>SUM(D16:D18)</f>
        <v>80</v>
      </c>
      <c r="E15" s="15">
        <f t="shared" si="1"/>
        <v>61.53846153846154</v>
      </c>
    </row>
    <row r="16" spans="1:5" ht="15">
      <c r="A16" s="41"/>
      <c r="B16" s="43" t="s">
        <v>85</v>
      </c>
      <c r="C16" s="51">
        <v>50</v>
      </c>
      <c r="D16" s="1">
        <v>0</v>
      </c>
      <c r="E16" s="50">
        <f t="shared" si="1"/>
        <v>0</v>
      </c>
    </row>
    <row r="17" spans="1:5" ht="15">
      <c r="A17" s="41"/>
      <c r="B17" s="43" t="s">
        <v>86</v>
      </c>
      <c r="C17" s="51">
        <v>30</v>
      </c>
      <c r="D17" s="1">
        <v>30</v>
      </c>
      <c r="E17" s="50">
        <f t="shared" si="1"/>
        <v>100</v>
      </c>
    </row>
    <row r="18" spans="1:5" ht="15">
      <c r="A18" s="41"/>
      <c r="B18" s="43" t="s">
        <v>87</v>
      </c>
      <c r="C18" s="51">
        <v>50</v>
      </c>
      <c r="D18" s="1">
        <v>50</v>
      </c>
      <c r="E18" s="50">
        <f t="shared" si="1"/>
        <v>100</v>
      </c>
    </row>
    <row r="19" spans="1:5" ht="15">
      <c r="A19" s="3" t="s">
        <v>12</v>
      </c>
      <c r="B19" s="6" t="s">
        <v>13</v>
      </c>
      <c r="C19" s="3">
        <v>398.8</v>
      </c>
      <c r="D19" s="3">
        <f>SUM(D20:D33)</f>
        <v>348</v>
      </c>
      <c r="E19" s="15">
        <f t="shared" si="1"/>
        <v>87.2617853560682</v>
      </c>
    </row>
    <row r="20" spans="1:5" ht="14.25">
      <c r="A20" s="1" t="s">
        <v>14</v>
      </c>
      <c r="B20" s="7" t="s">
        <v>15</v>
      </c>
      <c r="C20" s="1">
        <v>221</v>
      </c>
      <c r="D20" s="1">
        <v>190</v>
      </c>
      <c r="E20" s="50">
        <f t="shared" si="1"/>
        <v>85.97285067873304</v>
      </c>
    </row>
    <row r="21" spans="1:5" ht="15">
      <c r="A21" s="1"/>
      <c r="B21" s="7"/>
      <c r="C21" s="1"/>
      <c r="D21" s="1"/>
      <c r="E21" s="15"/>
    </row>
    <row r="22" spans="1:5" ht="15">
      <c r="A22" s="1"/>
      <c r="B22" s="7" t="s">
        <v>16</v>
      </c>
      <c r="C22" s="1"/>
      <c r="D22" s="1"/>
      <c r="E22" s="15"/>
    </row>
    <row r="23" spans="1:5" ht="15">
      <c r="A23" s="1"/>
      <c r="B23" s="7" t="s">
        <v>17</v>
      </c>
      <c r="C23" s="1">
        <v>0</v>
      </c>
      <c r="D23" s="1"/>
      <c r="E23" s="15"/>
    </row>
    <row r="24" spans="1:5" ht="14.25">
      <c r="A24" s="1"/>
      <c r="B24" s="7" t="s">
        <v>18</v>
      </c>
      <c r="C24" s="1">
        <v>20</v>
      </c>
      <c r="D24" s="1">
        <v>20</v>
      </c>
      <c r="E24" s="50">
        <f aca="true" t="shared" si="2" ref="E24:E30">D24/C24*100</f>
        <v>100</v>
      </c>
    </row>
    <row r="25" spans="1:5" ht="14.25">
      <c r="A25" s="1"/>
      <c r="B25" s="7" t="s">
        <v>19</v>
      </c>
      <c r="C25" s="1">
        <v>50</v>
      </c>
      <c r="D25" s="1">
        <v>50</v>
      </c>
      <c r="E25" s="50">
        <f t="shared" si="2"/>
        <v>100</v>
      </c>
    </row>
    <row r="26" spans="1:5" ht="14.25">
      <c r="A26" s="1"/>
      <c r="B26" s="7" t="s">
        <v>20</v>
      </c>
      <c r="C26" s="1">
        <v>2</v>
      </c>
      <c r="D26" s="1">
        <v>3</v>
      </c>
      <c r="E26" s="50">
        <f t="shared" si="2"/>
        <v>150</v>
      </c>
    </row>
    <row r="27" spans="1:5" ht="14.25">
      <c r="A27" s="1"/>
      <c r="B27" s="7" t="s">
        <v>21</v>
      </c>
      <c r="C27" s="1">
        <v>10</v>
      </c>
      <c r="D27" s="1">
        <v>10</v>
      </c>
      <c r="E27" s="50">
        <f t="shared" si="2"/>
        <v>100</v>
      </c>
    </row>
    <row r="28" spans="1:5" ht="14.25">
      <c r="A28" s="1"/>
      <c r="B28" s="7" t="s">
        <v>22</v>
      </c>
      <c r="C28" s="1">
        <v>30</v>
      </c>
      <c r="D28" s="1">
        <v>20</v>
      </c>
      <c r="E28" s="50">
        <f t="shared" si="2"/>
        <v>66.66666666666666</v>
      </c>
    </row>
    <row r="29" spans="1:5" ht="14.25">
      <c r="A29" s="1"/>
      <c r="B29" s="7" t="s">
        <v>23</v>
      </c>
      <c r="C29" s="1">
        <v>4</v>
      </c>
      <c r="D29" s="1">
        <v>5</v>
      </c>
      <c r="E29" s="50">
        <f t="shared" si="2"/>
        <v>125</v>
      </c>
    </row>
    <row r="30" spans="1:5" ht="14.25">
      <c r="A30" s="1"/>
      <c r="B30" s="7" t="s">
        <v>24</v>
      </c>
      <c r="C30" s="1">
        <v>20</v>
      </c>
      <c r="D30" s="1">
        <v>10</v>
      </c>
      <c r="E30" s="50">
        <f t="shared" si="2"/>
        <v>50</v>
      </c>
    </row>
    <row r="31" spans="1:5" ht="15">
      <c r="A31" s="1"/>
      <c r="B31" s="7" t="s">
        <v>60</v>
      </c>
      <c r="C31" s="1"/>
      <c r="D31" s="1"/>
      <c r="E31" s="15"/>
    </row>
    <row r="32" spans="1:5" ht="15">
      <c r="A32" s="1"/>
      <c r="B32" s="7" t="s">
        <v>61</v>
      </c>
      <c r="C32" s="1"/>
      <c r="D32" s="1"/>
      <c r="E32" s="15"/>
    </row>
    <row r="33" spans="1:5" ht="14.25">
      <c r="A33" s="1"/>
      <c r="B33" s="7" t="s">
        <v>62</v>
      </c>
      <c r="C33" s="1">
        <v>41.8</v>
      </c>
      <c r="D33" s="1">
        <v>40</v>
      </c>
      <c r="E33" s="50">
        <f>D33/C33*100</f>
        <v>95.69377990430623</v>
      </c>
    </row>
    <row r="34" spans="1:5" ht="15">
      <c r="A34" s="1"/>
      <c r="B34" s="7"/>
      <c r="C34" s="1"/>
      <c r="D34" s="1"/>
      <c r="E34" s="15"/>
    </row>
    <row r="35" spans="1:5" ht="15">
      <c r="A35" s="3" t="s">
        <v>45</v>
      </c>
      <c r="B35" s="6" t="s">
        <v>46</v>
      </c>
      <c r="C35" s="3">
        <v>0</v>
      </c>
      <c r="D35" s="3"/>
      <c r="E35" s="15"/>
    </row>
    <row r="36" spans="1:5" ht="15">
      <c r="A36" s="3" t="s">
        <v>25</v>
      </c>
      <c r="B36" s="6" t="s">
        <v>26</v>
      </c>
      <c r="C36" s="3">
        <v>206.4</v>
      </c>
      <c r="D36" s="3">
        <f>SUM(D37:D41)</f>
        <v>270</v>
      </c>
      <c r="E36" s="15">
        <f aca="true" t="shared" si="3" ref="E36:E41">D36/C36*100</f>
        <v>130.81395348837208</v>
      </c>
    </row>
    <row r="37" spans="1:5" ht="14.25">
      <c r="A37" s="1" t="s">
        <v>27</v>
      </c>
      <c r="B37" s="7" t="s">
        <v>28</v>
      </c>
      <c r="C37" s="1">
        <v>120</v>
      </c>
      <c r="D37" s="1">
        <v>120</v>
      </c>
      <c r="E37" s="50">
        <f t="shared" si="3"/>
        <v>100</v>
      </c>
    </row>
    <row r="38" spans="1:5" ht="14.25">
      <c r="A38" s="1"/>
      <c r="B38" s="7" t="s">
        <v>29</v>
      </c>
      <c r="C38" s="1">
        <v>60</v>
      </c>
      <c r="D38" s="1">
        <v>50</v>
      </c>
      <c r="E38" s="50">
        <f t="shared" si="3"/>
        <v>83.33333333333334</v>
      </c>
    </row>
    <row r="39" spans="1:5" ht="14.25">
      <c r="A39" s="1"/>
      <c r="B39" s="7" t="s">
        <v>30</v>
      </c>
      <c r="C39" s="1">
        <v>30</v>
      </c>
      <c r="D39" s="1">
        <v>10</v>
      </c>
      <c r="E39" s="50">
        <f t="shared" si="3"/>
        <v>33.33333333333333</v>
      </c>
    </row>
    <row r="40" spans="1:5" ht="14.25">
      <c r="A40" s="1"/>
      <c r="B40" s="7" t="s">
        <v>31</v>
      </c>
      <c r="C40" s="1">
        <v>50</v>
      </c>
      <c r="D40" s="1">
        <v>50</v>
      </c>
      <c r="E40" s="50">
        <f t="shared" si="3"/>
        <v>100</v>
      </c>
    </row>
    <row r="41" spans="1:5" ht="14.25">
      <c r="A41" s="1"/>
      <c r="B41" s="7" t="s">
        <v>81</v>
      </c>
      <c r="C41" s="1">
        <v>53.9</v>
      </c>
      <c r="D41" s="1">
        <v>40</v>
      </c>
      <c r="E41" s="50">
        <f t="shared" si="3"/>
        <v>74.21150278293136</v>
      </c>
    </row>
    <row r="42" spans="1:5" ht="15">
      <c r="A42" s="1"/>
      <c r="B42" s="7"/>
      <c r="C42" s="1"/>
      <c r="D42" s="1"/>
      <c r="E42" s="15"/>
    </row>
    <row r="43" spans="1:5" ht="15">
      <c r="A43" s="1"/>
      <c r="B43" s="7" t="s">
        <v>33</v>
      </c>
      <c r="C43" s="1">
        <v>30</v>
      </c>
      <c r="D43" s="1"/>
      <c r="E43" s="15">
        <f>D43/C43*100</f>
        <v>0</v>
      </c>
    </row>
    <row r="44" spans="1:5" ht="15">
      <c r="A44" s="3" t="s">
        <v>34</v>
      </c>
      <c r="B44" s="6" t="s">
        <v>42</v>
      </c>
      <c r="C44" s="14">
        <v>100</v>
      </c>
      <c r="D44" s="14">
        <v>100</v>
      </c>
      <c r="E44" s="15">
        <f>D44/C44*100</f>
        <v>100</v>
      </c>
    </row>
    <row r="45" spans="1:5" ht="15">
      <c r="A45" s="3" t="s">
        <v>35</v>
      </c>
      <c r="B45" s="6" t="s">
        <v>41</v>
      </c>
      <c r="C45" s="14">
        <v>30</v>
      </c>
      <c r="D45" s="14">
        <v>30</v>
      </c>
      <c r="E45" s="15">
        <f>D45/C45*100</f>
        <v>100</v>
      </c>
    </row>
    <row r="46" spans="1:5" ht="15">
      <c r="A46" s="3"/>
      <c r="B46" s="6" t="s">
        <v>88</v>
      </c>
      <c r="C46" s="41">
        <v>228.2</v>
      </c>
      <c r="D46" s="55">
        <f>C46*1.08</f>
        <v>246.45600000000002</v>
      </c>
      <c r="E46" s="55">
        <f>D46/C46*100</f>
        <v>108</v>
      </c>
    </row>
    <row r="47" spans="1:5" ht="15">
      <c r="A47" s="70" t="s">
        <v>44</v>
      </c>
      <c r="B47" s="70"/>
      <c r="C47" s="3">
        <f>C3+C6+C10+C11+C12+C13+C14+C19+C36+C44+C45+C46+C35+C9</f>
        <v>6613.599999999999</v>
      </c>
      <c r="D47" s="3">
        <f>D3+D6+D10+D11+D12+D13+D14+D19+D36+D44+D45+D46+D35+D9</f>
        <v>7109.5560000000005</v>
      </c>
      <c r="E47" s="55">
        <f>D47/C47*100</f>
        <v>107.49903229708482</v>
      </c>
    </row>
    <row r="48" spans="1:5" ht="15">
      <c r="A48" s="1"/>
      <c r="B48" s="10"/>
      <c r="C48" s="1"/>
      <c r="D48" s="1"/>
      <c r="E48" s="1"/>
    </row>
  </sheetData>
  <sheetProtection/>
  <mergeCells count="2">
    <mergeCell ref="A1:E1"/>
    <mergeCell ref="A47:B4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31.57421875" style="0" customWidth="1"/>
  </cols>
  <sheetData>
    <row r="2" spans="1:5" ht="15.75">
      <c r="A2" s="73" t="s">
        <v>93</v>
      </c>
      <c r="B2" s="74"/>
      <c r="C2" s="74"/>
      <c r="D2" s="74"/>
      <c r="E2" s="75"/>
    </row>
    <row r="3" spans="1:5" ht="15.75">
      <c r="A3" s="81"/>
      <c r="B3" s="82"/>
      <c r="C3" s="23">
        <v>2012</v>
      </c>
      <c r="D3" s="23">
        <v>2013</v>
      </c>
      <c r="E3" s="24" t="s">
        <v>43</v>
      </c>
    </row>
    <row r="4" spans="1:5" ht="14.25">
      <c r="A4" s="79" t="s">
        <v>94</v>
      </c>
      <c r="B4" s="80"/>
      <c r="C4" s="1">
        <v>400</v>
      </c>
      <c r="D4" s="1">
        <v>500</v>
      </c>
      <c r="E4" s="1"/>
    </row>
    <row r="5" spans="1:5" ht="14.25">
      <c r="A5" s="79" t="s">
        <v>82</v>
      </c>
      <c r="B5" s="80"/>
      <c r="C5" s="1">
        <v>100</v>
      </c>
      <c r="D5" s="1">
        <v>100</v>
      </c>
      <c r="E5" s="1"/>
    </row>
    <row r="6" spans="1:5" ht="14.25">
      <c r="A6" s="79" t="s">
        <v>95</v>
      </c>
      <c r="B6" s="80"/>
      <c r="C6" s="1">
        <v>47</v>
      </c>
      <c r="D6" s="1">
        <v>44</v>
      </c>
      <c r="E6" s="1"/>
    </row>
    <row r="7" spans="1:5" ht="14.25">
      <c r="A7" s="79" t="s">
        <v>96</v>
      </c>
      <c r="B7" s="80"/>
      <c r="C7" s="1">
        <v>13</v>
      </c>
      <c r="D7" s="1">
        <v>19.2</v>
      </c>
      <c r="E7" s="1"/>
    </row>
    <row r="8" spans="1:5" ht="14.25">
      <c r="A8" s="79" t="s">
        <v>97</v>
      </c>
      <c r="B8" s="80"/>
      <c r="C8" s="1">
        <v>100</v>
      </c>
      <c r="D8" s="1">
        <v>50</v>
      </c>
      <c r="E8" s="1"/>
    </row>
    <row r="9" spans="1:5" ht="14.25">
      <c r="A9" s="79"/>
      <c r="B9" s="80"/>
      <c r="C9" s="1"/>
      <c r="D9" s="1"/>
      <c r="E9" s="1"/>
    </row>
    <row r="10" spans="1:5" ht="14.25">
      <c r="A10" s="79"/>
      <c r="B10" s="80"/>
      <c r="C10" s="1"/>
      <c r="D10" s="1"/>
      <c r="E10" s="1"/>
    </row>
    <row r="11" spans="1:5" ht="15">
      <c r="A11" s="84" t="s">
        <v>98</v>
      </c>
      <c r="B11" s="85"/>
      <c r="C11" s="41">
        <f>C4+C5+C6+C7+C8</f>
        <v>660</v>
      </c>
      <c r="D11" s="41">
        <f>D4+D5+D6+D7+D8</f>
        <v>713.2</v>
      </c>
      <c r="E11" s="41"/>
    </row>
    <row r="12" spans="1:5" ht="14.25">
      <c r="A12" s="79"/>
      <c r="B12" s="80"/>
      <c r="C12" s="1"/>
      <c r="D12" s="1"/>
      <c r="E12" s="1"/>
    </row>
    <row r="13" spans="1:5" ht="21" customHeight="1">
      <c r="A13" s="76" t="s">
        <v>99</v>
      </c>
      <c r="B13" s="77"/>
      <c r="C13" s="77"/>
      <c r="D13" s="77"/>
      <c r="E13" s="78"/>
    </row>
    <row r="14" spans="1:5" ht="15">
      <c r="A14" s="86"/>
      <c r="B14" s="87"/>
      <c r="C14" s="38"/>
      <c r="D14" s="38"/>
      <c r="E14" s="38"/>
    </row>
    <row r="15" spans="1:5" ht="14.25">
      <c r="A15" s="79"/>
      <c r="B15" s="80"/>
      <c r="C15" s="1"/>
      <c r="D15" s="1"/>
      <c r="E15" s="1"/>
    </row>
    <row r="16" spans="1:5" ht="14.25">
      <c r="A16" s="79" t="s">
        <v>100</v>
      </c>
      <c r="B16" s="80"/>
      <c r="C16" s="1">
        <v>1524</v>
      </c>
      <c r="D16" s="1">
        <v>1398.3</v>
      </c>
      <c r="E16" s="1"/>
    </row>
    <row r="17" spans="1:5" ht="14.25">
      <c r="A17" s="79" t="s">
        <v>82</v>
      </c>
      <c r="B17" s="80"/>
      <c r="C17" s="1">
        <v>100</v>
      </c>
      <c r="D17" s="1">
        <v>80</v>
      </c>
      <c r="E17" s="1"/>
    </row>
    <row r="18" spans="1:5" ht="14.25">
      <c r="A18" s="79" t="s">
        <v>101</v>
      </c>
      <c r="B18" s="80"/>
      <c r="C18" s="1">
        <v>100</v>
      </c>
      <c r="D18" s="1">
        <v>100</v>
      </c>
      <c r="E18" s="1"/>
    </row>
    <row r="19" spans="1:5" ht="14.25">
      <c r="A19" s="79"/>
      <c r="B19" s="80"/>
      <c r="C19" s="1"/>
      <c r="D19" s="1"/>
      <c r="E19" s="1"/>
    </row>
    <row r="20" spans="1:5" ht="15">
      <c r="A20" s="83" t="s">
        <v>102</v>
      </c>
      <c r="B20" s="80"/>
      <c r="C20" s="38">
        <f>C16+C17+C18</f>
        <v>1724</v>
      </c>
      <c r="D20" s="38">
        <f>D16+D17+D18</f>
        <v>1578.3</v>
      </c>
      <c r="E20" s="38"/>
    </row>
  </sheetData>
  <sheetProtection/>
  <mergeCells count="19">
    <mergeCell ref="A16:B16"/>
    <mergeCell ref="A11:B11"/>
    <mergeCell ref="A12:B12"/>
    <mergeCell ref="A14:B14"/>
    <mergeCell ref="A15:B15"/>
    <mergeCell ref="A17:B17"/>
    <mergeCell ref="A18:B18"/>
    <mergeCell ref="A19:B19"/>
    <mergeCell ref="A20:B20"/>
    <mergeCell ref="A2:E2"/>
    <mergeCell ref="A13:E13"/>
    <mergeCell ref="A4:B4"/>
    <mergeCell ref="A3:B3"/>
    <mergeCell ref="A5:B5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2012-11-21T06:57:55Z</cp:lastPrinted>
  <dcterms:created xsi:type="dcterms:W3CDTF">2006-09-28T05:33:49Z</dcterms:created>
  <dcterms:modified xsi:type="dcterms:W3CDTF">2012-11-21T06:58:20Z</dcterms:modified>
  <cp:category/>
  <cp:version/>
  <cp:contentType/>
  <cp:contentStatus/>
</cp:coreProperties>
</file>