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'Лист1'!$A$4:$F$48</definedName>
    <definedName name="_xlnm.Print_Area" localSheetId="1">'Лист1 (2)'!$A$4:$H$48</definedName>
  </definedNames>
  <calcPr fullCalcOnLoad="1"/>
</workbook>
</file>

<file path=xl/sharedStrings.xml><?xml version="1.0" encoding="utf-8"?>
<sst xmlns="http://schemas.openxmlformats.org/spreadsheetml/2006/main" count="138" uniqueCount="85">
  <si>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</si>
  <si>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</si>
  <si>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</si>
  <si>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</si>
  <si>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</si>
  <si>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</si>
  <si>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</si>
  <si>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</si>
  <si>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</si>
  <si>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</si>
  <si>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</si>
  <si>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</si>
  <si>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</si>
  <si>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</si>
  <si>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</si>
  <si>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</si>
  <si>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</si>
  <si>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</si>
  <si>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</si>
  <si>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</si>
  <si>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</si>
  <si>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</si>
  <si>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</si>
  <si>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</si>
  <si>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</si>
  <si>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</si>
  <si>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</si>
  <si>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</si>
  <si>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Здравоохранение и спорт</t>
  </si>
  <si>
    <t>0900</t>
  </si>
  <si>
    <t>Спорт и физическая культура</t>
  </si>
  <si>
    <t>Межбюджетные трансферты</t>
  </si>
  <si>
    <t>ВСЕГО РАСХОДОВ</t>
  </si>
  <si>
    <t>Финансовая помощь бюджетам других уровней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</si>
  <si>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</si>
  <si>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</si>
  <si>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</si>
  <si>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</si>
  <si>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</si>
  <si>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</si>
  <si>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</si>
  <si>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</si>
  <si>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</si>
  <si>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</si>
  <si>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</si>
  <si>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</si>
  <si>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</si>
  <si>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0908</t>
  </si>
  <si>
    <t>1104</t>
  </si>
  <si>
    <t>0114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</si>
  <si>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</si>
  <si>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</si>
  <si>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</si>
  <si>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</si>
  <si>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</si>
  <si>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</si>
  <si>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</si>
  <si>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>расходов бюджета Кобринского сельского поселения на 2010 год</t>
  </si>
  <si>
    <t xml:space="preserve"> </t>
  </si>
  <si>
    <t>Уточненный бюджет 2009 год</t>
  </si>
  <si>
    <t>% к уточненному бюджету</t>
  </si>
  <si>
    <t>% первон. бюджету</t>
  </si>
  <si>
    <t>0401</t>
  </si>
  <si>
    <t>Бюджет на 2009 год           тыс. руб.</t>
  </si>
  <si>
    <t>Другие общегосударственные вопросы</t>
  </si>
  <si>
    <t>0112</t>
  </si>
  <si>
    <t>Проект Бюджета  на  2010 год тыс.руб.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</si>
  <si>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</si>
  <si>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</si>
  <si>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</si>
  <si>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</si>
  <si>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расходов бюджета Кобринского сельского поселения на 2011 год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</si>
  <si>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</si>
  <si>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</si>
  <si>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</si>
  <si>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</si>
  <si>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</si>
  <si>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</si>
  <si>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</si>
  <si>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314</t>
  </si>
  <si>
    <t>Бюджет  на       2011 год  тыс.руб.</t>
  </si>
  <si>
    <t>% исполнения</t>
  </si>
  <si>
    <t>Приложение 3</t>
  </si>
  <si>
    <t>Исполнено за год  2011 тыс.руб.</t>
  </si>
  <si>
    <t>№ 25 от 26 апреля  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</si>
</sst>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left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49" fontId="2" fillId="0" borderId="11" xfId="52" applyNumberFormat="1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164" fontId="6" fillId="0" borderId="10" xfId="52" applyNumberFormat="1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0" fontId="3" fillId="0" borderId="0" xfId="52" applyFont="1" applyAlignment="1">
      <alignment vertical="justify"/>
      <protection/>
    </xf>
    <xf numFmtId="2" fontId="6" fillId="0" borderId="10" xfId="52" applyNumberFormat="1" applyFont="1" applyBorder="1" applyAlignment="1">
      <alignment horizontal="center" wrapText="1"/>
      <protection/>
    </xf>
    <xf numFmtId="164" fontId="2" fillId="0" borderId="10" xfId="0" applyNumberFormat="1" applyFont="1" applyBorder="1" applyAlignment="1">
      <alignment horizontal="center"/>
    </xf>
    <xf numFmtId="0" fontId="6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164" fontId="6" fillId="0" borderId="10" xfId="0" applyNumberFormat="1" applyFont="1" applyBorder="1" applyAlignment="1">
      <alignment horizontal="center"/>
    </xf>
    <xf numFmtId="0" fontId="7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 vertical="justify"/>
      <protection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2" fillId="0" borderId="10" xfId="52" applyFont="1" applyBorder="1" applyAlignment="1">
      <alignment horizontal="left" wrapText="1"/>
      <protection/>
    </xf>
    <xf numFmtId="164" fontId="2" fillId="0" borderId="10" xfId="52" applyNumberFormat="1" applyFont="1" applyBorder="1" applyAlignment="1">
      <alignment horizontal="center" wrapText="1"/>
      <protection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11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164" fontId="6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right" vertical="justify"/>
      <protection/>
    </xf>
    <xf numFmtId="0" fontId="3" fillId="0" borderId="0" xfId="52" applyFont="1" applyAlignment="1">
      <alignment horizontal="right" vertical="justify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7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 vertical="justify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1.125" style="0" customWidth="1"/>
    <col min="2" max="2" width="7.625" style="0" customWidth="1"/>
    <col min="3" max="3" width="7.375" style="0" customWidth="1"/>
    <col min="4" max="4" width="8.25390625" style="0" customWidth="1"/>
    <col min="5" max="5" width="9.875" style="0" customWidth="1"/>
    <col min="6" max="6" width="7.25390625" style="0" customWidth="1"/>
  </cols>
  <sheetData>
    <row r="1" spans="1:3" ht="12.75">
      <c r="A1" s="1"/>
      <c r="B1" s="1"/>
      <c r="C1" s="20"/>
    </row>
    <row r="2" spans="1:3" ht="12.75">
      <c r="A2" s="1"/>
      <c r="B2" s="1"/>
      <c r="C2" s="2"/>
    </row>
    <row r="3" spans="1:3" ht="12.75">
      <c r="A3" s="2"/>
      <c r="B3" s="2"/>
      <c r="C3" s="21"/>
    </row>
    <row r="4" spans="1:6" ht="12.75" customHeight="1">
      <c r="A4" s="2"/>
      <c r="B4" s="46" t="s">
        <v>82</v>
      </c>
      <c r="C4" s="46"/>
      <c r="D4" s="46"/>
      <c r="E4" s="46"/>
      <c r="F4" s="46"/>
    </row>
    <row r="5" spans="1:6" ht="12.75" customHeight="1">
      <c r="A5" s="2"/>
      <c r="B5" s="47" t="s">
        <v>67</v>
      </c>
      <c r="C5" s="47"/>
      <c r="D5" s="47"/>
      <c r="E5" s="47"/>
      <c r="F5" s="47"/>
    </row>
    <row r="6" spans="1:6" ht="12.75" customHeight="1">
      <c r="A6" s="2"/>
      <c r="B6" s="47" t="s">
        <v>68</v>
      </c>
      <c r="C6" s="47"/>
      <c r="D6" s="47"/>
      <c r="E6" s="47"/>
      <c r="F6" s="47"/>
    </row>
    <row r="7" spans="1:6" ht="12.75" customHeight="1">
      <c r="A7" s="2"/>
      <c r="B7" s="47" t="s">
        <v>84</v>
      </c>
      <c r="C7" s="47"/>
      <c r="D7" s="47"/>
      <c r="E7" s="47"/>
      <c r="F7" s="47"/>
    </row>
    <row r="8" spans="1:4" ht="12.75" customHeight="1">
      <c r="A8" s="2"/>
      <c r="B8" s="54"/>
      <c r="C8" s="54"/>
      <c r="D8" s="54"/>
    </row>
    <row r="9" spans="1:4" ht="12.75">
      <c r="A9" s="2"/>
      <c r="B9" s="55"/>
      <c r="C9" s="55"/>
      <c r="D9" s="55"/>
    </row>
    <row r="10" spans="1:6" ht="15.75">
      <c r="A10" s="56" t="s">
        <v>44</v>
      </c>
      <c r="B10" s="56"/>
      <c r="C10" s="56"/>
      <c r="D10" s="56"/>
      <c r="E10" s="56"/>
      <c r="F10" s="56"/>
    </row>
    <row r="11" spans="1:6" ht="14.25">
      <c r="A11" s="50" t="s">
        <v>71</v>
      </c>
      <c r="B11" s="50"/>
      <c r="C11" s="50"/>
      <c r="D11" s="50"/>
      <c r="E11" s="50"/>
      <c r="F11" s="50"/>
    </row>
    <row r="12" spans="1:3" ht="14.25">
      <c r="A12" s="50"/>
      <c r="B12" s="50"/>
      <c r="C12" s="50"/>
    </row>
    <row r="13" spans="1:3" ht="15.75">
      <c r="A13" s="3"/>
      <c r="B13" s="3"/>
      <c r="C13" s="4"/>
    </row>
    <row r="14" spans="1:6" ht="12.75" customHeight="1">
      <c r="A14" s="51" t="s">
        <v>0</v>
      </c>
      <c r="B14" s="51" t="s">
        <v>1</v>
      </c>
      <c r="C14" s="51" t="s">
        <v>2</v>
      </c>
      <c r="D14" s="49" t="s">
        <v>80</v>
      </c>
      <c r="E14" s="48" t="s">
        <v>83</v>
      </c>
      <c r="F14" s="48" t="s">
        <v>81</v>
      </c>
    </row>
    <row r="15" spans="1:6" ht="12.75">
      <c r="A15" s="52"/>
      <c r="B15" s="52"/>
      <c r="C15" s="52"/>
      <c r="D15" s="49"/>
      <c r="E15" s="48"/>
      <c r="F15" s="48"/>
    </row>
    <row r="16" spans="1:6" ht="27.75" customHeight="1">
      <c r="A16" s="53"/>
      <c r="B16" s="53"/>
      <c r="C16" s="53"/>
      <c r="D16" s="49"/>
      <c r="E16" s="48"/>
      <c r="F16" s="48"/>
    </row>
    <row r="17" spans="1:6" ht="12.75">
      <c r="A17" s="5" t="s">
        <v>3</v>
      </c>
      <c r="B17" s="35" t="s">
        <v>4</v>
      </c>
      <c r="C17" s="35"/>
      <c r="D17" s="36">
        <f>SUM(D18:D22)</f>
        <v>8225.2</v>
      </c>
      <c r="E17" s="36">
        <f>SUM(E18:E22)</f>
        <v>8208.3</v>
      </c>
      <c r="F17" s="33">
        <f>E17/D17*100</f>
        <v>99.79453387151679</v>
      </c>
    </row>
    <row r="18" spans="1:6" ht="26.25" customHeight="1">
      <c r="A18" s="7" t="s">
        <v>5</v>
      </c>
      <c r="B18" s="35"/>
      <c r="C18" s="37" t="s">
        <v>6</v>
      </c>
      <c r="D18" s="32">
        <v>413.8</v>
      </c>
      <c r="E18" s="32">
        <v>413.8</v>
      </c>
      <c r="F18" s="32">
        <f>E18/D18*100</f>
        <v>100</v>
      </c>
    </row>
    <row r="19" spans="1:6" ht="19.5" customHeight="1">
      <c r="A19" s="9" t="s">
        <v>7</v>
      </c>
      <c r="B19" s="38"/>
      <c r="C19" s="39" t="s">
        <v>8</v>
      </c>
      <c r="D19" s="32">
        <v>7498.2</v>
      </c>
      <c r="E19" s="44">
        <v>7498</v>
      </c>
      <c r="F19" s="32">
        <f aca="true" t="shared" si="0" ref="F19:F46">E19/D19*100</f>
        <v>99.9973326931797</v>
      </c>
    </row>
    <row r="20" spans="1:6" ht="20.25" customHeight="1">
      <c r="A20" s="11" t="s">
        <v>52</v>
      </c>
      <c r="B20" s="34"/>
      <c r="C20" s="41" t="s">
        <v>53</v>
      </c>
      <c r="D20" s="32">
        <v>0</v>
      </c>
      <c r="E20" s="44">
        <v>0</v>
      </c>
      <c r="F20" s="32">
        <v>0</v>
      </c>
    </row>
    <row r="21" spans="1:6" ht="15.75" customHeight="1">
      <c r="A21" s="11" t="s">
        <v>9</v>
      </c>
      <c r="B21" s="34"/>
      <c r="C21" s="41" t="s">
        <v>76</v>
      </c>
      <c r="D21" s="32">
        <v>16.7</v>
      </c>
      <c r="E21" s="44">
        <v>0</v>
      </c>
      <c r="F21" s="32">
        <f t="shared" si="0"/>
        <v>0</v>
      </c>
    </row>
    <row r="22" spans="1:6" ht="13.5" customHeight="1">
      <c r="A22" s="11" t="s">
        <v>64</v>
      </c>
      <c r="B22" s="34"/>
      <c r="C22" s="41" t="s">
        <v>77</v>
      </c>
      <c r="D22" s="32">
        <v>296.5</v>
      </c>
      <c r="E22" s="44">
        <v>296.5</v>
      </c>
      <c r="F22" s="32">
        <f t="shared" si="0"/>
        <v>100</v>
      </c>
    </row>
    <row r="23" spans="1:6" ht="17.25" customHeight="1">
      <c r="A23" s="13" t="s">
        <v>10</v>
      </c>
      <c r="B23" s="42" t="s">
        <v>34</v>
      </c>
      <c r="C23" s="39"/>
      <c r="D23" s="43">
        <f>D24</f>
        <v>164.459</v>
      </c>
      <c r="E23" s="43">
        <f>E24</f>
        <v>164.5</v>
      </c>
      <c r="F23" s="33">
        <f t="shared" si="0"/>
        <v>100.02493022577055</v>
      </c>
    </row>
    <row r="24" spans="1:6" ht="18" customHeight="1">
      <c r="A24" s="9" t="s">
        <v>11</v>
      </c>
      <c r="B24" s="38"/>
      <c r="C24" s="39" t="s">
        <v>43</v>
      </c>
      <c r="D24" s="32">
        <v>164.459</v>
      </c>
      <c r="E24" s="44">
        <v>164.5</v>
      </c>
      <c r="F24" s="32">
        <f t="shared" si="0"/>
        <v>100.02493022577055</v>
      </c>
    </row>
    <row r="25" spans="1:6" ht="27" customHeight="1">
      <c r="A25" s="5" t="s">
        <v>12</v>
      </c>
      <c r="B25" s="35" t="s">
        <v>13</v>
      </c>
      <c r="C25" s="35"/>
      <c r="D25" s="43">
        <f>SUM(D26:D28)</f>
        <v>219.4</v>
      </c>
      <c r="E25" s="43">
        <f>SUM(E26:E28)</f>
        <v>219</v>
      </c>
      <c r="F25" s="33">
        <f t="shared" si="0"/>
        <v>99.81768459434822</v>
      </c>
    </row>
    <row r="26" spans="1:6" ht="24.75" customHeight="1">
      <c r="A26" s="9" t="s">
        <v>14</v>
      </c>
      <c r="B26" s="38"/>
      <c r="C26" s="39" t="s">
        <v>15</v>
      </c>
      <c r="D26" s="32">
        <v>70</v>
      </c>
      <c r="E26" s="32">
        <v>70</v>
      </c>
      <c r="F26" s="32">
        <f t="shared" si="0"/>
        <v>100</v>
      </c>
    </row>
    <row r="27" spans="1:6" ht="15" customHeight="1">
      <c r="A27" s="9" t="s">
        <v>16</v>
      </c>
      <c r="B27" s="38"/>
      <c r="C27" s="39" t="s">
        <v>17</v>
      </c>
      <c r="D27" s="32">
        <v>139.4</v>
      </c>
      <c r="E27" s="32">
        <v>139</v>
      </c>
      <c r="F27" s="32">
        <f t="shared" si="0"/>
        <v>99.71305595408894</v>
      </c>
    </row>
    <row r="28" spans="1:6" ht="25.5" customHeight="1">
      <c r="A28" s="9" t="s">
        <v>78</v>
      </c>
      <c r="B28" s="38"/>
      <c r="C28" s="39" t="s">
        <v>79</v>
      </c>
      <c r="D28" s="32">
        <v>10</v>
      </c>
      <c r="E28" s="32">
        <v>10</v>
      </c>
      <c r="F28" s="32">
        <f t="shared" si="0"/>
        <v>100</v>
      </c>
    </row>
    <row r="29" spans="1:6" ht="17.25" customHeight="1">
      <c r="A29" s="5" t="s">
        <v>35</v>
      </c>
      <c r="B29" s="35" t="s">
        <v>36</v>
      </c>
      <c r="C29" s="39"/>
      <c r="D29" s="43">
        <f>SUM(D30:D33)</f>
        <v>294.7</v>
      </c>
      <c r="E29" s="43">
        <f>SUM(E30:E33)</f>
        <v>283.3</v>
      </c>
      <c r="F29" s="33">
        <f t="shared" si="0"/>
        <v>96.13165931455718</v>
      </c>
    </row>
    <row r="30" spans="1:6" ht="18" customHeight="1">
      <c r="A30" s="29" t="s">
        <v>3</v>
      </c>
      <c r="B30" s="35"/>
      <c r="C30" s="39" t="s">
        <v>62</v>
      </c>
      <c r="D30" s="40">
        <v>24.6</v>
      </c>
      <c r="E30" s="44">
        <v>24.6</v>
      </c>
      <c r="F30" s="32">
        <f t="shared" si="0"/>
        <v>100</v>
      </c>
    </row>
    <row r="31" spans="1:6" ht="15.75" customHeight="1">
      <c r="A31" s="9" t="s">
        <v>37</v>
      </c>
      <c r="B31" s="38"/>
      <c r="C31" s="39" t="s">
        <v>38</v>
      </c>
      <c r="D31" s="32">
        <v>40.2</v>
      </c>
      <c r="E31" s="44">
        <v>40.2</v>
      </c>
      <c r="F31" s="32">
        <f t="shared" si="0"/>
        <v>100</v>
      </c>
    </row>
    <row r="32" spans="1:6" ht="15.75" customHeight="1">
      <c r="A32" s="9" t="s">
        <v>69</v>
      </c>
      <c r="B32" s="38"/>
      <c r="C32" s="39" t="s">
        <v>70</v>
      </c>
      <c r="D32" s="32">
        <v>200</v>
      </c>
      <c r="E32" s="44">
        <v>188.6</v>
      </c>
      <c r="F32" s="32">
        <f t="shared" si="0"/>
        <v>94.3</v>
      </c>
    </row>
    <row r="33" spans="1:6" ht="15.75" customHeight="1">
      <c r="A33" s="9" t="s">
        <v>50</v>
      </c>
      <c r="B33" s="38"/>
      <c r="C33" s="39" t="s">
        <v>51</v>
      </c>
      <c r="D33" s="32">
        <v>29.9</v>
      </c>
      <c r="E33" s="44">
        <v>29.9</v>
      </c>
      <c r="F33" s="32">
        <f t="shared" si="0"/>
        <v>100</v>
      </c>
    </row>
    <row r="34" spans="1:6" ht="15.75" customHeight="1">
      <c r="A34" s="5" t="s">
        <v>18</v>
      </c>
      <c r="B34" s="35" t="s">
        <v>19</v>
      </c>
      <c r="C34" s="35"/>
      <c r="D34" s="43">
        <f>D35+D36+D37</f>
        <v>8243.5</v>
      </c>
      <c r="E34" s="43">
        <f>E35+E36+E37</f>
        <v>8031.1</v>
      </c>
      <c r="F34" s="33">
        <f t="shared" si="0"/>
        <v>97.42342451628556</v>
      </c>
    </row>
    <row r="35" spans="1:6" ht="12.75">
      <c r="A35" s="9" t="s">
        <v>20</v>
      </c>
      <c r="B35" s="38"/>
      <c r="C35" s="39" t="s">
        <v>21</v>
      </c>
      <c r="D35" s="32">
        <v>848.6</v>
      </c>
      <c r="E35" s="44">
        <v>848.6</v>
      </c>
      <c r="F35" s="32">
        <f t="shared" si="0"/>
        <v>100</v>
      </c>
    </row>
    <row r="36" spans="1:6" ht="12.75">
      <c r="A36" s="9" t="s">
        <v>22</v>
      </c>
      <c r="B36" s="38"/>
      <c r="C36" s="39" t="s">
        <v>23</v>
      </c>
      <c r="D36" s="32">
        <v>1766.1</v>
      </c>
      <c r="E36" s="44">
        <v>1765.4</v>
      </c>
      <c r="F36" s="32">
        <f t="shared" si="0"/>
        <v>99.96036464526358</v>
      </c>
    </row>
    <row r="37" spans="1:6" ht="15" customHeight="1">
      <c r="A37" s="9" t="s">
        <v>45</v>
      </c>
      <c r="B37" s="38"/>
      <c r="C37" s="39" t="s">
        <v>46</v>
      </c>
      <c r="D37" s="44">
        <v>5628.8</v>
      </c>
      <c r="E37" s="44">
        <v>5417.1</v>
      </c>
      <c r="F37" s="32">
        <f t="shared" si="0"/>
        <v>96.23898521887436</v>
      </c>
    </row>
    <row r="38" spans="1:6" ht="15.75" customHeight="1">
      <c r="A38" s="5" t="s">
        <v>39</v>
      </c>
      <c r="B38" s="35" t="s">
        <v>40</v>
      </c>
      <c r="C38" s="39"/>
      <c r="D38" s="43">
        <f>D39</f>
        <v>98.1</v>
      </c>
      <c r="E38" s="43">
        <f>E39</f>
        <v>98.1</v>
      </c>
      <c r="F38" s="33">
        <f t="shared" si="0"/>
        <v>100</v>
      </c>
    </row>
    <row r="39" spans="1:6" ht="12" customHeight="1">
      <c r="A39" s="9" t="s">
        <v>41</v>
      </c>
      <c r="B39" s="38"/>
      <c r="C39" s="39" t="s">
        <v>42</v>
      </c>
      <c r="D39" s="44">
        <v>98.1</v>
      </c>
      <c r="E39" s="44">
        <v>98.1</v>
      </c>
      <c r="F39" s="32">
        <f t="shared" si="0"/>
        <v>100</v>
      </c>
    </row>
    <row r="40" spans="1:6" ht="13.5" customHeight="1">
      <c r="A40" s="5" t="s">
        <v>24</v>
      </c>
      <c r="B40" s="35" t="s">
        <v>25</v>
      </c>
      <c r="C40" s="35"/>
      <c r="D40" s="43">
        <f>D41</f>
        <v>6786.8</v>
      </c>
      <c r="E40" s="43">
        <f>E41</f>
        <v>6782.3</v>
      </c>
      <c r="F40" s="32">
        <f t="shared" si="0"/>
        <v>99.93369481935522</v>
      </c>
    </row>
    <row r="41" spans="1:6" ht="12.75">
      <c r="A41" s="9" t="s">
        <v>26</v>
      </c>
      <c r="B41" s="38"/>
      <c r="C41" s="39" t="s">
        <v>27</v>
      </c>
      <c r="D41" s="44">
        <v>6786.8</v>
      </c>
      <c r="E41" s="44">
        <v>6782.3</v>
      </c>
      <c r="F41" s="32">
        <f t="shared" si="0"/>
        <v>99.93369481935522</v>
      </c>
    </row>
    <row r="42" spans="1:6" ht="12.75">
      <c r="A42" s="5" t="s">
        <v>54</v>
      </c>
      <c r="B42" s="45">
        <v>1000</v>
      </c>
      <c r="C42" s="35"/>
      <c r="D42" s="33">
        <f>D43</f>
        <v>321.6</v>
      </c>
      <c r="E42" s="33">
        <f>E43</f>
        <v>321.6</v>
      </c>
      <c r="F42" s="33">
        <f t="shared" si="0"/>
        <v>100</v>
      </c>
    </row>
    <row r="43" spans="1:6" ht="12.75">
      <c r="A43" s="9" t="s">
        <v>55</v>
      </c>
      <c r="B43" s="38"/>
      <c r="C43" s="39" t="s">
        <v>56</v>
      </c>
      <c r="D43" s="32">
        <v>321.6</v>
      </c>
      <c r="E43" s="44">
        <v>321.6</v>
      </c>
      <c r="F43" s="32">
        <f t="shared" si="0"/>
        <v>100</v>
      </c>
    </row>
    <row r="44" spans="1:6" ht="12.75">
      <c r="A44" s="5" t="s">
        <v>74</v>
      </c>
      <c r="B44" s="35" t="s">
        <v>72</v>
      </c>
      <c r="C44" s="35"/>
      <c r="D44" s="43">
        <f>SUM(D45:D45)</f>
        <v>134.9</v>
      </c>
      <c r="E44" s="43">
        <f>SUM(E45:E45)</f>
        <v>134.9</v>
      </c>
      <c r="F44" s="33">
        <f t="shared" si="0"/>
        <v>100</v>
      </c>
    </row>
    <row r="45" spans="1:6" ht="12.75">
      <c r="A45" s="9" t="s">
        <v>73</v>
      </c>
      <c r="B45" s="38"/>
      <c r="C45" s="39" t="s">
        <v>75</v>
      </c>
      <c r="D45" s="44">
        <v>134.9</v>
      </c>
      <c r="E45" s="44">
        <v>134.9</v>
      </c>
      <c r="F45" s="32">
        <f t="shared" si="0"/>
        <v>100</v>
      </c>
    </row>
    <row r="46" spans="1:6" ht="17.25" customHeight="1">
      <c r="A46" s="15" t="s">
        <v>32</v>
      </c>
      <c r="B46" s="45"/>
      <c r="C46" s="45"/>
      <c r="D46" s="43">
        <f>D17+D23+D25+D29+D34+D40+D44+D38+D42</f>
        <v>24488.659</v>
      </c>
      <c r="E46" s="43">
        <f>E17+E23+E25+E29+E34+E40+E44+E38+E42</f>
        <v>24243.099999999995</v>
      </c>
      <c r="F46" s="33">
        <f t="shared" si="0"/>
        <v>98.99725419836176</v>
      </c>
    </row>
    <row r="47" spans="1:3" ht="12.75">
      <c r="A47" s="1"/>
      <c r="B47" s="1"/>
      <c r="C47" s="4"/>
    </row>
    <row r="48" spans="1:3" ht="12.75">
      <c r="A48" s="1"/>
      <c r="B48" s="1"/>
      <c r="C48" s="4"/>
    </row>
  </sheetData>
  <sheetProtection/>
  <mergeCells count="15">
    <mergeCell ref="B8:D8"/>
    <mergeCell ref="B9:D9"/>
    <mergeCell ref="A10:F10"/>
    <mergeCell ref="A11:F11"/>
    <mergeCell ref="F14:F16"/>
    <mergeCell ref="D14:D16"/>
    <mergeCell ref="A12:C12"/>
    <mergeCell ref="A14:A16"/>
    <mergeCell ref="B14:B16"/>
    <mergeCell ref="C14:C16"/>
    <mergeCell ref="E14:E16"/>
    <mergeCell ref="B4:F4"/>
    <mergeCell ref="B5:F5"/>
    <mergeCell ref="B6:F6"/>
    <mergeCell ref="B7:F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8" sqref="A8:I10"/>
    </sheetView>
  </sheetViews>
  <sheetFormatPr defaultColWidth="9.00390625" defaultRowHeight="12.75"/>
  <cols>
    <col min="1" max="1" width="41.625" style="0" customWidth="1"/>
    <col min="2" max="2" width="4.875" style="0" customWidth="1"/>
    <col min="3" max="3" width="5.75390625" style="0" customWidth="1"/>
    <col min="4" max="4" width="10.125" style="0" customWidth="1"/>
    <col min="5" max="5" width="8.75390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2.75">
      <c r="A1" s="1"/>
      <c r="B1" s="1"/>
      <c r="C1" s="20"/>
    </row>
    <row r="2" spans="1:3" ht="12.75">
      <c r="A2" s="1"/>
      <c r="B2" s="1"/>
      <c r="C2" s="2"/>
    </row>
    <row r="3" spans="1:3" ht="12.75">
      <c r="A3" s="2"/>
      <c r="B3" s="2"/>
      <c r="C3" s="21"/>
    </row>
    <row r="4" spans="1:5" ht="12.75" customHeight="1">
      <c r="A4" s="2"/>
      <c r="B4" s="17"/>
      <c r="C4" s="58"/>
      <c r="D4" s="58"/>
      <c r="E4" s="23"/>
    </row>
    <row r="5" spans="1:5" ht="12.75" customHeight="1">
      <c r="A5" s="2"/>
      <c r="B5" s="17"/>
      <c r="C5" s="54"/>
      <c r="D5" s="54"/>
      <c r="E5" s="24"/>
    </row>
    <row r="6" spans="1:5" ht="12.75" customHeight="1">
      <c r="A6" s="2"/>
      <c r="B6" s="17"/>
      <c r="C6" s="54"/>
      <c r="D6" s="54"/>
      <c r="E6" s="24"/>
    </row>
    <row r="7" spans="1:5" ht="12.75" customHeight="1">
      <c r="A7" s="2"/>
      <c r="B7" s="17"/>
      <c r="C7" s="54" t="s">
        <v>58</v>
      </c>
      <c r="D7" s="54"/>
      <c r="E7" s="24"/>
    </row>
    <row r="8" spans="1:5" ht="12.75" customHeight="1">
      <c r="A8" s="2"/>
      <c r="B8" s="17"/>
      <c r="C8" s="59"/>
      <c r="D8" s="59"/>
      <c r="E8" s="25"/>
    </row>
    <row r="9" spans="1:5" ht="12.75">
      <c r="A9" s="2"/>
      <c r="B9" s="2"/>
      <c r="C9" s="57"/>
      <c r="D9" s="57"/>
      <c r="E9" s="4"/>
    </row>
    <row r="10" spans="1:8" ht="15.75">
      <c r="A10" s="56" t="s">
        <v>44</v>
      </c>
      <c r="B10" s="56"/>
      <c r="C10" s="56"/>
      <c r="D10" s="56"/>
      <c r="E10" s="56"/>
      <c r="F10" s="56"/>
      <c r="G10" s="56"/>
      <c r="H10" s="56"/>
    </row>
    <row r="11" spans="1:8" ht="14.25">
      <c r="A11" s="50" t="s">
        <v>57</v>
      </c>
      <c r="B11" s="50"/>
      <c r="C11" s="50"/>
      <c r="D11" s="50"/>
      <c r="E11" s="50"/>
      <c r="F11" s="50"/>
      <c r="G11" s="50"/>
      <c r="H11" s="50"/>
    </row>
    <row r="12" spans="1:3" ht="14.25">
      <c r="A12" s="50"/>
      <c r="B12" s="50"/>
      <c r="C12" s="50"/>
    </row>
    <row r="13" spans="1:3" ht="15.75">
      <c r="A13" s="3"/>
      <c r="B13" s="3"/>
      <c r="C13" s="4"/>
    </row>
    <row r="14" spans="1:8" ht="12.75" customHeight="1">
      <c r="A14" s="51" t="s">
        <v>0</v>
      </c>
      <c r="B14" s="51" t="s">
        <v>1</v>
      </c>
      <c r="C14" s="51" t="s">
        <v>2</v>
      </c>
      <c r="D14" s="49" t="s">
        <v>63</v>
      </c>
      <c r="E14" s="60" t="s">
        <v>59</v>
      </c>
      <c r="F14" s="48" t="s">
        <v>66</v>
      </c>
      <c r="G14" s="49" t="s">
        <v>61</v>
      </c>
      <c r="H14" s="48" t="s">
        <v>60</v>
      </c>
    </row>
    <row r="15" spans="1:8" ht="12.75">
      <c r="A15" s="52"/>
      <c r="B15" s="52"/>
      <c r="C15" s="52"/>
      <c r="D15" s="49"/>
      <c r="E15" s="61"/>
      <c r="F15" s="48"/>
      <c r="G15" s="49"/>
      <c r="H15" s="48"/>
    </row>
    <row r="16" spans="1:8" ht="24" customHeight="1">
      <c r="A16" s="53"/>
      <c r="B16" s="53"/>
      <c r="C16" s="53"/>
      <c r="D16" s="49"/>
      <c r="E16" s="62"/>
      <c r="F16" s="48"/>
      <c r="G16" s="49"/>
      <c r="H16" s="48"/>
    </row>
    <row r="17" spans="1:8" ht="25.5">
      <c r="A17" s="5" t="s">
        <v>3</v>
      </c>
      <c r="B17" s="6" t="s">
        <v>4</v>
      </c>
      <c r="C17" s="6"/>
      <c r="D17" s="18">
        <f>SUM(D18:D22)</f>
        <v>7270</v>
      </c>
      <c r="E17" s="18">
        <f>SUM(E18:E22)</f>
        <v>7270</v>
      </c>
      <c r="F17" s="18">
        <f>SUM(F18:F22)</f>
        <v>7458</v>
      </c>
      <c r="G17" s="28">
        <f>F17/D17*100</f>
        <v>102.585969738652</v>
      </c>
      <c r="H17" s="28">
        <f>F17/E17*100</f>
        <v>102.585969738652</v>
      </c>
    </row>
    <row r="18" spans="1:8" ht="27" customHeight="1">
      <c r="A18" s="7" t="s">
        <v>5</v>
      </c>
      <c r="B18" s="6"/>
      <c r="C18" s="8" t="s">
        <v>6</v>
      </c>
      <c r="D18" s="19">
        <v>413.8</v>
      </c>
      <c r="E18" s="19">
        <v>413.8</v>
      </c>
      <c r="F18" s="27">
        <v>413.8</v>
      </c>
      <c r="G18" s="26">
        <f aca="true" t="shared" si="0" ref="G18:G46">F18/D18*100</f>
        <v>100</v>
      </c>
      <c r="H18" s="31">
        <f aca="true" t="shared" si="1" ref="H18:H46">F18/E18*100</f>
        <v>100</v>
      </c>
    </row>
    <row r="19" spans="1:8" ht="13.5" customHeight="1">
      <c r="A19" s="9" t="s">
        <v>7</v>
      </c>
      <c r="B19" s="9"/>
      <c r="C19" s="10" t="s">
        <v>8</v>
      </c>
      <c r="D19" s="19">
        <f>6742.4-162-86.2</f>
        <v>6494.2</v>
      </c>
      <c r="E19" s="19">
        <v>6494.2</v>
      </c>
      <c r="F19" s="27">
        <v>6494.2</v>
      </c>
      <c r="G19" s="26">
        <f t="shared" si="0"/>
        <v>100</v>
      </c>
      <c r="H19" s="31">
        <f t="shared" si="1"/>
        <v>100</v>
      </c>
    </row>
    <row r="20" spans="1:8" ht="23.25" customHeight="1">
      <c r="A20" s="11" t="s">
        <v>52</v>
      </c>
      <c r="B20" s="11"/>
      <c r="C20" s="12" t="s">
        <v>53</v>
      </c>
      <c r="D20" s="19">
        <v>162</v>
      </c>
      <c r="E20" s="19">
        <v>162</v>
      </c>
      <c r="F20" s="19">
        <v>0</v>
      </c>
      <c r="G20" s="26">
        <f t="shared" si="0"/>
        <v>0</v>
      </c>
      <c r="H20" s="31">
        <f t="shared" si="1"/>
        <v>0</v>
      </c>
    </row>
    <row r="21" spans="1:8" ht="12.75">
      <c r="A21" s="11" t="s">
        <v>9</v>
      </c>
      <c r="B21" s="11"/>
      <c r="C21" s="12" t="s">
        <v>65</v>
      </c>
      <c r="D21" s="19">
        <v>100</v>
      </c>
      <c r="E21" s="19">
        <v>100</v>
      </c>
      <c r="F21" s="19">
        <v>300</v>
      </c>
      <c r="G21" s="26">
        <f t="shared" si="0"/>
        <v>300</v>
      </c>
      <c r="H21" s="31">
        <f t="shared" si="1"/>
        <v>300</v>
      </c>
    </row>
    <row r="22" spans="1:8" ht="12.75" customHeight="1">
      <c r="A22" s="11" t="s">
        <v>64</v>
      </c>
      <c r="B22" s="11"/>
      <c r="C22" s="12" t="s">
        <v>49</v>
      </c>
      <c r="D22" s="19">
        <v>100</v>
      </c>
      <c r="E22" s="19">
        <v>100</v>
      </c>
      <c r="F22" s="19">
        <f>150+100</f>
        <v>250</v>
      </c>
      <c r="G22" s="26">
        <f t="shared" si="0"/>
        <v>250</v>
      </c>
      <c r="H22" s="31">
        <f t="shared" si="1"/>
        <v>250</v>
      </c>
    </row>
    <row r="23" spans="1:8" ht="17.25" customHeight="1">
      <c r="A23" s="13" t="s">
        <v>10</v>
      </c>
      <c r="B23" s="16" t="s">
        <v>34</v>
      </c>
      <c r="C23" s="10"/>
      <c r="D23" s="14">
        <f>D24</f>
        <v>266.4</v>
      </c>
      <c r="E23" s="14">
        <f>E24</f>
        <v>309.1</v>
      </c>
      <c r="F23" s="14">
        <f>F24</f>
        <v>0</v>
      </c>
      <c r="G23" s="28">
        <f t="shared" si="0"/>
        <v>0</v>
      </c>
      <c r="H23" s="28">
        <f t="shared" si="1"/>
        <v>0</v>
      </c>
    </row>
    <row r="24" spans="1:8" ht="24.75" customHeight="1">
      <c r="A24" s="9" t="s">
        <v>11</v>
      </c>
      <c r="B24" s="9"/>
      <c r="C24" s="10" t="s">
        <v>43</v>
      </c>
      <c r="D24" s="19">
        <v>266.4</v>
      </c>
      <c r="E24" s="19">
        <v>309.1</v>
      </c>
      <c r="F24" s="19">
        <v>0</v>
      </c>
      <c r="G24" s="26">
        <f t="shared" si="0"/>
        <v>0</v>
      </c>
      <c r="H24" s="31">
        <f t="shared" si="1"/>
        <v>0</v>
      </c>
    </row>
    <row r="25" spans="1:8" ht="28.5" customHeight="1">
      <c r="A25" s="5" t="s">
        <v>12</v>
      </c>
      <c r="B25" s="6" t="s">
        <v>13</v>
      </c>
      <c r="C25" s="6"/>
      <c r="D25" s="14">
        <f>SUM(D26:D27)</f>
        <v>100</v>
      </c>
      <c r="E25" s="14">
        <f>SUM(E26:E27)</f>
        <v>100</v>
      </c>
      <c r="F25" s="14">
        <f>SUM(F26:F27)</f>
        <v>140</v>
      </c>
      <c r="G25" s="28">
        <f t="shared" si="0"/>
        <v>140</v>
      </c>
      <c r="H25" s="28">
        <f t="shared" si="1"/>
        <v>140</v>
      </c>
    </row>
    <row r="26" spans="1:8" ht="38.25" customHeight="1">
      <c r="A26" s="9" t="s">
        <v>14</v>
      </c>
      <c r="B26" s="9"/>
      <c r="C26" s="10" t="s">
        <v>15</v>
      </c>
      <c r="D26" s="19">
        <v>50</v>
      </c>
      <c r="E26" s="19">
        <v>50</v>
      </c>
      <c r="F26" s="19">
        <v>70</v>
      </c>
      <c r="G26" s="26">
        <f t="shared" si="0"/>
        <v>140</v>
      </c>
      <c r="H26" s="31">
        <f t="shared" si="1"/>
        <v>140</v>
      </c>
    </row>
    <row r="27" spans="1:8" ht="15" customHeight="1">
      <c r="A27" s="9" t="s">
        <v>16</v>
      </c>
      <c r="B27" s="9"/>
      <c r="C27" s="10" t="s">
        <v>17</v>
      </c>
      <c r="D27" s="19">
        <v>50</v>
      </c>
      <c r="E27" s="19">
        <v>50</v>
      </c>
      <c r="F27" s="19">
        <v>70</v>
      </c>
      <c r="G27" s="26">
        <f t="shared" si="0"/>
        <v>140</v>
      </c>
      <c r="H27" s="31">
        <f t="shared" si="1"/>
        <v>140</v>
      </c>
    </row>
    <row r="28" spans="1:8" ht="18" customHeight="1">
      <c r="A28" s="5" t="s">
        <v>35</v>
      </c>
      <c r="B28" s="6" t="s">
        <v>36</v>
      </c>
      <c r="C28" s="10"/>
      <c r="D28" s="14">
        <f>D30+D31</f>
        <v>632</v>
      </c>
      <c r="E28" s="14">
        <f>SUM(E29:E31)</f>
        <v>1075.6</v>
      </c>
      <c r="F28" s="14">
        <f>SUM(F29:F31)</f>
        <v>605</v>
      </c>
      <c r="G28" s="28">
        <f t="shared" si="0"/>
        <v>95.72784810126582</v>
      </c>
      <c r="H28" s="28">
        <f t="shared" si="1"/>
        <v>56.24767571587952</v>
      </c>
    </row>
    <row r="29" spans="1:8" ht="18" customHeight="1">
      <c r="A29" s="29" t="s">
        <v>3</v>
      </c>
      <c r="B29" s="6"/>
      <c r="C29" s="10" t="s">
        <v>62</v>
      </c>
      <c r="D29" s="30">
        <v>0</v>
      </c>
      <c r="E29" s="30">
        <v>123.6</v>
      </c>
      <c r="F29" s="30">
        <v>0</v>
      </c>
      <c r="G29" s="31"/>
      <c r="H29" s="31">
        <f t="shared" si="1"/>
        <v>0</v>
      </c>
    </row>
    <row r="30" spans="1:8" ht="15.75" customHeight="1">
      <c r="A30" s="9" t="s">
        <v>37</v>
      </c>
      <c r="B30" s="9"/>
      <c r="C30" s="10" t="s">
        <v>38</v>
      </c>
      <c r="D30" s="19">
        <v>132</v>
      </c>
      <c r="E30" s="19">
        <v>452</v>
      </c>
      <c r="F30" s="19">
        <v>205</v>
      </c>
      <c r="G30" s="26">
        <f t="shared" si="0"/>
        <v>155.3030303030303</v>
      </c>
      <c r="H30" s="31">
        <f t="shared" si="1"/>
        <v>45.35398230088495</v>
      </c>
    </row>
    <row r="31" spans="1:8" ht="23.25" customHeight="1">
      <c r="A31" s="9" t="s">
        <v>50</v>
      </c>
      <c r="B31" s="9"/>
      <c r="C31" s="10" t="s">
        <v>51</v>
      </c>
      <c r="D31" s="19">
        <v>500</v>
      </c>
      <c r="E31" s="19">
        <v>500</v>
      </c>
      <c r="F31" s="19">
        <v>400</v>
      </c>
      <c r="G31" s="26">
        <f t="shared" si="0"/>
        <v>80</v>
      </c>
      <c r="H31" s="31">
        <f t="shared" si="1"/>
        <v>80</v>
      </c>
    </row>
    <row r="32" spans="1:8" ht="15.75" customHeight="1">
      <c r="A32" s="5" t="s">
        <v>18</v>
      </c>
      <c r="B32" s="6" t="s">
        <v>19</v>
      </c>
      <c r="C32" s="6"/>
      <c r="D32" s="14">
        <f>D33+D34+D35</f>
        <v>5480.62</v>
      </c>
      <c r="E32" s="14">
        <f>E33+E34+E35</f>
        <v>5123.200000000001</v>
      </c>
      <c r="F32" s="14">
        <f>F33+F34+F35</f>
        <v>6170.6</v>
      </c>
      <c r="G32" s="28">
        <f t="shared" si="0"/>
        <v>112.58945155840034</v>
      </c>
      <c r="H32" s="28">
        <f t="shared" si="1"/>
        <v>120.4442535915053</v>
      </c>
    </row>
    <row r="33" spans="1:8" ht="12.75">
      <c r="A33" s="9" t="s">
        <v>20</v>
      </c>
      <c r="B33" s="9"/>
      <c r="C33" s="10" t="s">
        <v>21</v>
      </c>
      <c r="D33" s="19">
        <v>524</v>
      </c>
      <c r="E33" s="19">
        <v>628.7</v>
      </c>
      <c r="F33" s="19">
        <f>52+393.9+100</f>
        <v>545.9</v>
      </c>
      <c r="G33" s="26">
        <f t="shared" si="0"/>
        <v>104.1793893129771</v>
      </c>
      <c r="H33" s="31">
        <f t="shared" si="1"/>
        <v>86.82996659774136</v>
      </c>
    </row>
    <row r="34" spans="1:8" ht="12.75">
      <c r="A34" s="9" t="s">
        <v>22</v>
      </c>
      <c r="B34" s="9"/>
      <c r="C34" s="10" t="s">
        <v>23</v>
      </c>
      <c r="D34" s="19">
        <v>1025.7</v>
      </c>
      <c r="E34" s="19">
        <v>1338.7</v>
      </c>
      <c r="F34" s="19">
        <v>1143</v>
      </c>
      <c r="G34" s="26">
        <f t="shared" si="0"/>
        <v>111.43609242468557</v>
      </c>
      <c r="H34" s="31">
        <f t="shared" si="1"/>
        <v>85.38134010607305</v>
      </c>
    </row>
    <row r="35" spans="1:8" ht="15" customHeight="1">
      <c r="A35" s="9" t="s">
        <v>45</v>
      </c>
      <c r="B35" s="9"/>
      <c r="C35" s="10" t="s">
        <v>46</v>
      </c>
      <c r="D35" s="19">
        <v>3930.92</v>
      </c>
      <c r="E35" s="19">
        <v>3155.8</v>
      </c>
      <c r="F35" s="27">
        <v>4481.7</v>
      </c>
      <c r="G35" s="26">
        <f t="shared" si="0"/>
        <v>114.01147822901507</v>
      </c>
      <c r="H35" s="31">
        <f t="shared" si="1"/>
        <v>142.01470308638062</v>
      </c>
    </row>
    <row r="36" spans="1:8" ht="15.75" customHeight="1">
      <c r="A36" s="5" t="s">
        <v>39</v>
      </c>
      <c r="B36" s="6" t="s">
        <v>40</v>
      </c>
      <c r="C36" s="10"/>
      <c r="D36" s="14">
        <f>D37</f>
        <v>49.3</v>
      </c>
      <c r="E36" s="14">
        <f>E37</f>
        <v>92</v>
      </c>
      <c r="F36" s="14">
        <f>F37</f>
        <v>54.2</v>
      </c>
      <c r="G36" s="26">
        <f t="shared" si="0"/>
        <v>109.93914807302232</v>
      </c>
      <c r="H36" s="28">
        <f t="shared" si="1"/>
        <v>58.913043478260875</v>
      </c>
    </row>
    <row r="37" spans="1:8" ht="18.75" customHeight="1">
      <c r="A37" s="9" t="s">
        <v>41</v>
      </c>
      <c r="B37" s="9"/>
      <c r="C37" s="10" t="s">
        <v>42</v>
      </c>
      <c r="D37" s="19">
        <v>49.3</v>
      </c>
      <c r="E37" s="19">
        <v>92</v>
      </c>
      <c r="F37" s="27">
        <v>54.2</v>
      </c>
      <c r="G37" s="26">
        <f t="shared" si="0"/>
        <v>109.93914807302232</v>
      </c>
      <c r="H37" s="31">
        <f t="shared" si="1"/>
        <v>58.913043478260875</v>
      </c>
    </row>
    <row r="38" spans="1:8" ht="26.25" customHeight="1">
      <c r="A38" s="5" t="s">
        <v>24</v>
      </c>
      <c r="B38" s="6" t="s">
        <v>25</v>
      </c>
      <c r="C38" s="6"/>
      <c r="D38" s="14">
        <f>D39</f>
        <v>4642.1</v>
      </c>
      <c r="E38" s="14">
        <f>E39</f>
        <v>5261.2</v>
      </c>
      <c r="F38" s="14">
        <f>F39</f>
        <v>5472.5</v>
      </c>
      <c r="G38" s="28">
        <f t="shared" si="0"/>
        <v>117.8884556558454</v>
      </c>
      <c r="H38" s="28">
        <f t="shared" si="1"/>
        <v>104.01619402417698</v>
      </c>
    </row>
    <row r="39" spans="1:8" ht="12.75">
      <c r="A39" s="9" t="s">
        <v>26</v>
      </c>
      <c r="B39" s="9"/>
      <c r="C39" s="10" t="s">
        <v>27</v>
      </c>
      <c r="D39" s="19">
        <f>4542.1+100</f>
        <v>4642.1</v>
      </c>
      <c r="E39" s="19">
        <v>5261.2</v>
      </c>
      <c r="F39" s="27">
        <f>5177+100+195.5</f>
        <v>5472.5</v>
      </c>
      <c r="G39" s="26">
        <f t="shared" si="0"/>
        <v>117.8884556558454</v>
      </c>
      <c r="H39" s="28">
        <f t="shared" si="1"/>
        <v>104.01619402417698</v>
      </c>
    </row>
    <row r="40" spans="1:8" ht="16.5" customHeight="1">
      <c r="A40" s="5" t="s">
        <v>28</v>
      </c>
      <c r="B40" s="6" t="s">
        <v>29</v>
      </c>
      <c r="C40" s="6"/>
      <c r="D40" s="14">
        <f>SUM(D41:D41)</f>
        <v>144.6</v>
      </c>
      <c r="E40" s="14">
        <f>SUM(E41:E41)</f>
        <v>144.6</v>
      </c>
      <c r="F40" s="14">
        <f>SUM(F41:F41)</f>
        <v>144.6</v>
      </c>
      <c r="G40" s="26">
        <f t="shared" si="0"/>
        <v>100</v>
      </c>
      <c r="H40" s="28">
        <f t="shared" si="1"/>
        <v>100</v>
      </c>
    </row>
    <row r="41" spans="1:8" ht="12.75">
      <c r="A41" s="9" t="s">
        <v>30</v>
      </c>
      <c r="B41" s="9"/>
      <c r="C41" s="10" t="s">
        <v>47</v>
      </c>
      <c r="D41" s="19">
        <v>144.6</v>
      </c>
      <c r="E41" s="19">
        <v>144.6</v>
      </c>
      <c r="F41" s="27">
        <v>144.6</v>
      </c>
      <c r="G41" s="26">
        <f t="shared" si="0"/>
        <v>100</v>
      </c>
      <c r="H41" s="31">
        <f t="shared" si="1"/>
        <v>100</v>
      </c>
    </row>
    <row r="42" spans="1:8" ht="12.75">
      <c r="A42" s="5" t="s">
        <v>54</v>
      </c>
      <c r="B42" s="5">
        <v>1000</v>
      </c>
      <c r="C42" s="6"/>
      <c r="D42" s="22">
        <v>86.2</v>
      </c>
      <c r="E42" s="22">
        <f>E43</f>
        <v>86.2</v>
      </c>
      <c r="F42" s="22">
        <f>F43</f>
        <v>168</v>
      </c>
      <c r="G42" s="26">
        <f t="shared" si="0"/>
        <v>194.8955916473318</v>
      </c>
      <c r="H42" s="31">
        <f t="shared" si="1"/>
        <v>194.8955916473318</v>
      </c>
    </row>
    <row r="43" spans="1:8" ht="12.75">
      <c r="A43" s="9" t="s">
        <v>55</v>
      </c>
      <c r="B43" s="9"/>
      <c r="C43" s="10" t="s">
        <v>56</v>
      </c>
      <c r="D43" s="19">
        <v>86.2</v>
      </c>
      <c r="E43" s="19">
        <v>86.2</v>
      </c>
      <c r="F43" s="19">
        <v>168</v>
      </c>
      <c r="G43" s="26">
        <f t="shared" si="0"/>
        <v>194.8955916473318</v>
      </c>
      <c r="H43" s="31">
        <f t="shared" si="1"/>
        <v>194.8955916473318</v>
      </c>
    </row>
    <row r="44" spans="1:8" ht="15.75" customHeight="1">
      <c r="A44" s="5" t="s">
        <v>31</v>
      </c>
      <c r="B44" s="5">
        <v>1100</v>
      </c>
      <c r="C44" s="10"/>
      <c r="D44" s="14">
        <f>D45</f>
        <v>248.7</v>
      </c>
      <c r="E44" s="14">
        <f>E45</f>
        <v>248.7</v>
      </c>
      <c r="F44" s="14">
        <f>F45</f>
        <v>223</v>
      </c>
      <c r="G44" s="28">
        <f t="shared" si="0"/>
        <v>89.66626457579413</v>
      </c>
      <c r="H44" s="28">
        <f t="shared" si="1"/>
        <v>89.66626457579413</v>
      </c>
    </row>
    <row r="45" spans="1:8" ht="14.25" customHeight="1">
      <c r="A45" s="9" t="s">
        <v>33</v>
      </c>
      <c r="B45" s="9"/>
      <c r="C45" s="10" t="s">
        <v>48</v>
      </c>
      <c r="D45" s="19">
        <v>248.7</v>
      </c>
      <c r="E45" s="19">
        <v>248.7</v>
      </c>
      <c r="F45" s="19">
        <v>223</v>
      </c>
      <c r="G45" s="26">
        <f t="shared" si="0"/>
        <v>89.66626457579413</v>
      </c>
      <c r="H45" s="31">
        <f t="shared" si="1"/>
        <v>89.66626457579413</v>
      </c>
    </row>
    <row r="46" spans="1:8" ht="17.25" customHeight="1">
      <c r="A46" s="15" t="s">
        <v>32</v>
      </c>
      <c r="B46" s="15"/>
      <c r="C46" s="5"/>
      <c r="D46" s="14">
        <f>D17+D23+D25+D28+D32+D38+D40+D44+D36+D42</f>
        <v>18919.920000000002</v>
      </c>
      <c r="E46" s="14">
        <f>E17+E23+E25+E28+E32+E38+E40+E44+E36+E42</f>
        <v>19710.600000000002</v>
      </c>
      <c r="F46" s="14">
        <f>F17+F23+F25+F28+F32+F38+F40+F44+F36+F42</f>
        <v>20435.899999999998</v>
      </c>
      <c r="G46" s="28">
        <f t="shared" si="0"/>
        <v>108.012613161155</v>
      </c>
      <c r="H46" s="28">
        <f t="shared" si="1"/>
        <v>103.67974592351321</v>
      </c>
    </row>
    <row r="47" spans="1:3" ht="12.75">
      <c r="A47" s="1"/>
      <c r="B47" s="1"/>
      <c r="C47" s="4"/>
    </row>
    <row r="48" spans="1:3" ht="12.75">
      <c r="A48" s="1"/>
      <c r="B48" s="1"/>
      <c r="C48" s="4"/>
    </row>
  </sheetData>
  <sheetProtection/>
  <mergeCells count="17">
    <mergeCell ref="H14:H16"/>
    <mergeCell ref="A10:H10"/>
    <mergeCell ref="A11:H11"/>
    <mergeCell ref="A12:C12"/>
    <mergeCell ref="A14:A16"/>
    <mergeCell ref="B14:B16"/>
    <mergeCell ref="C14:C16"/>
    <mergeCell ref="D14:D16"/>
    <mergeCell ref="E14:E16"/>
    <mergeCell ref="F14:F16"/>
    <mergeCell ref="G14:G16"/>
    <mergeCell ref="C9:D9"/>
    <mergeCell ref="C4:D4"/>
    <mergeCell ref="C5:D5"/>
    <mergeCell ref="C6:D6"/>
    <mergeCell ref="C7:D7"/>
    <mergeCell ref="C8:D8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2012-03-20T06:50:26Z</cp:lastPrinted>
  <dcterms:created xsi:type="dcterms:W3CDTF">2006-11-19T15:02:18Z</dcterms:created>
  <dcterms:modified xsi:type="dcterms:W3CDTF">2012-04-27T08:50:39Z</dcterms:modified>
  <cp:category/>
  <cp:version/>
  <cp:contentType/>
  <cp:contentStatus/>
</cp:coreProperties>
</file>